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41" documentId="120_S{2AC9BD13-BADA-5192-A53E-5A8FF88502F6}" xr6:coauthVersionLast="47" xr6:coauthVersionMax="47" xr10:uidLastSave="{5F0EE152-A277-421E-9C15-7D1C8AEE9DC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B2" i="9"/>
  <c r="G2" i="9"/>
  <c r="I2" i="9"/>
  <c r="J2" i="9"/>
  <c r="L2" i="9"/>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13" i="1"/>
  <c r="G13" i="1"/>
  <c r="I13" i="1"/>
  <c r="J13" i="1"/>
  <c r="L13" i="1"/>
  <c r="B14" i="1"/>
  <c r="G14" i="1"/>
  <c r="I14" i="1"/>
  <c r="J14" i="1"/>
  <c r="L14" i="1"/>
  <c r="B15" i="1"/>
  <c r="G15" i="1"/>
  <c r="I15" i="1"/>
  <c r="J15" i="1"/>
  <c r="L15"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<sst xmlns="http://schemas.openxmlformats.org/spreadsheetml/2006/main" count="180293" uniqueCount="39132">
  <si>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</si>
  <si>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</si>
  <si>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</si>
  <si>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</si>
  <si>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</si>
  <si>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</si>
  <si>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</si>
  <si>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</si>
  <si>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</si>
  <si>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</si>
  <si>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</si>
  <si>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</si>
  <si>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</si>
  <si>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</si>
  <si>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</si>
  <si>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</si>
  <si>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</si>
  <si>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</si>
  <si>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</si>
  <si>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</si>
  <si>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</si>
  <si>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</si>
  <si>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</si>
  <si>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</si>
  <si>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</si>
  <si>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</si>
  <si>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</si>
  <si>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</si>
  <si>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</si>
  <si>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</si>
  <si>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</si>
  <si>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</si>
  <si>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</si>
  <si>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</si>
  <si>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</si>
  <si>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</si>
  <si>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</si>
  <si>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</si>
  <si>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</si>
  <si>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</si>
  <si>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</si>
  <si>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</si>
  <si>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</si>
  <si>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</si>
  <si>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</si>
  <si>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</si>
  <si>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</si>
  <si>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</si>
  <si>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</si>
  <si>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</si>
  <si>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</si>
  <si>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</si>
  <si>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</si>
  <si>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</si>
  <si>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</si>
  <si>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</si>
  <si>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</si>
  <si>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</si>
  <si>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</si>
  <si>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</si>
  <si>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</si>
  <si>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</si>
  <si>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</si>
  <si>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</si>
  <si>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</si>
  <si>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</si>
  <si>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</si>
  <si>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</si>
  <si>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</si>
  <si>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</si>
  <si>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</si>
  <si>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</si>
  <si>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</si>
  <si>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</si>
  <si>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</si>
  <si>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</si>
  <si>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</si>
  <si>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</si>
  <si>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</si>
  <si>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</si>
  <si>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</si>
  <si>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</si>
  <si>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</si>
  <si>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</si>
  <si>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</si>
  <si>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</si>
  <si>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</si>
  <si>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</si>
  <si>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</si>
  <si>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</si>
  <si>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</si>
  <si>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</si>
  <si>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</si>
  <si>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</si>
  <si>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</si>
  <si>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</si>
  <si>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</si>
  <si>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</si>
  <si>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</si>
  <si>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</si>
  <si>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</si>
  <si>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</si>
  <si>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</si>
  <si>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</si>
  <si>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</si>
  <si>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</si>
  <si>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</si>
  <si>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</si>
  <si>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</si>
  <si>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</si>
  <si>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</si>
  <si>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</si>
  <si>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</si>
  <si>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</si>
  <si>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</si>
  <si>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</si>
  <si>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</si>
  <si>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</si>
  <si>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</si>
  <si>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</si>
  <si>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</si>
  <si>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</si>
  <si>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</si>
  <si>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</si>
  <si>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</si>
  <si>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</si>
  <si>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</si>
  <si>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</si>
  <si>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</si>
  <si>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</si>
  <si>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</si>
  <si>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</si>
  <si>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</si>
  <si>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</si>
  <si>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</si>
  <si>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</si>
  <si>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</si>
  <si>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</si>
  <si>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</si>
  <si>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</si>
  <si>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</si>
  <si>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</si>
  <si>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</si>
  <si>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</si>
  <si>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</si>
  <si>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</si>
  <si>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</si>
  <si>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</si>
  <si>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</si>
  <si>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</si>
  <si>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</si>
  <si>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</si>
  <si>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</si>
  <si>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</si>
  <si>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</si>
  <si>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</si>
  <si>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</si>
  <si>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</si>
  <si>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</si>
  <si>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</si>
  <si>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</si>
  <si>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</si>
  <si>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</si>
  <si>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</si>
  <si>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</si>
  <si>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</si>
  <si>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</si>
  <si>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</si>
  <si>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</si>
  <si>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</si>
  <si>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</si>
  <si>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</si>
  <si>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</si>
  <si>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</si>
  <si>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</si>
  <si>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</si>
  <si>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</si>
  <si>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</si>
  <si>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</si>
  <si>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</si>
  <si>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</si>
  <si>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</si>
  <si>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</si>
  <si>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</si>
  <si>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</si>
  <si>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</si>
  <si>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</si>
  <si>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</si>
  <si>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</si>
  <si>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</si>
  <si>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</si>
  <si>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</si>
  <si>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</si>
  <si>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</si>
  <si>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</si>
  <si>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</si>
  <si>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</si>
  <si>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</si>
  <si>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</si>
  <si>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</si>
  <si>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</si>
  <si>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</si>
  <si>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</si>
  <si>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</si>
  <si>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</si>
  <si>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</si>
  <si>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</si>
  <si>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</si>
  <si>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</si>
  <si>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</si>
  <si>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</si>
  <si>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</si>
  <si>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</si>
  <si>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</si>
  <si>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</si>
  <si>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</si>
  <si>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</si>
  <si>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</si>
  <si>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</si>
  <si>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</si>
  <si>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</si>
  <si>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</si>
  <si>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</si>
  <si>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</si>
  <si>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</si>
  <si>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</si>
  <si>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</si>
  <si>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</si>
  <si>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</si>
  <si>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</si>
  <si>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</si>
  <si>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</si>
  <si>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</si>
  <si>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</si>
  <si>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</si>
  <si>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</si>
  <si>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</si>
  <si>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</si>
  <si>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</si>
  <si>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</si>
  <si>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</si>
  <si>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</si>
  <si>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</si>
  <si>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</si>
  <si>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</si>
  <si>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</si>
  <si>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</si>
  <si>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</si>
  <si>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</si>
  <si>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</si>
  <si>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</si>
  <si>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</si>
  <si>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</si>
  <si>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</si>
  <si>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</si>
  <si>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</si>
  <si>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</si>
  <si>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</si>
  <si>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</si>
  <si>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</si>
  <si>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</si>
  <si>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</si>
  <si>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</si>
  <si>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</si>
  <si>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</si>
  <si>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</si>
  <si>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</si>
  <si>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</si>
  <si>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</si>
  <si>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</si>
  <si>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</si>
  <si>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</si>
  <si>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</si>
  <si>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</si>
  <si>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</si>
  <si>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</si>
  <si>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</si>
  <si>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</si>
  <si>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</si>
  <si>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</si>
  <si>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</si>
  <si>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</si>
  <si>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</si>
  <si>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</si>
  <si>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</si>
  <si>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</si>
  <si>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</si>
  <si>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</si>
  <si>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</si>
  <si>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</si>
  <si>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</si>
  <si>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</si>
  <si>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</si>
  <si>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</si>
  <si>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</si>
  <si>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</si>
  <si>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</si>
  <si>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</si>
  <si>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</si>
  <si>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</si>
  <si>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</si>
  <si>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</si>
  <si>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</si>
  <si>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</si>
  <si>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</si>
  <si>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</si>
  <si>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</si>
  <si>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</si>
  <si>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</si>
  <si>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</si>
  <si>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</si>
  <si>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</si>
  <si>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</si>
  <si>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</si>
  <si>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</si>
  <si>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</si>
  <si>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</si>
  <si>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</si>
  <si>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</si>
  <si>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</si>
  <si>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</si>
  <si>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</si>
  <si>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</si>
  <si>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</si>
  <si>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</si>
  <si>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</si>
  <si>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</si>
  <si>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</si>
  <si>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</si>
  <si>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</si>
  <si>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</si>
  <si>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</si>
  <si>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</si>
  <si>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</si>
  <si>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</si>
  <si>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</si>
  <si>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</si>
  <si>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</si>
  <si>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</si>
  <si>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</si>
  <si>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</si>
  <si>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</si>
  <si>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</si>
  <si>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</si>
  <si>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</si>
  <si>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</si>
  <si>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</si>
  <si>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</si>
  <si>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</si>
  <si>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</si>
  <si>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</si>
  <si>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</si>
  <si>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</si>
  <si>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</si>
  <si>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</si>
  <si>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</si>
  <si>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</si>
  <si>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</si>
  <si>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</si>
  <si>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</si>
  <si>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</si>
  <si>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</si>
  <si>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</si>
  <si>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</si>
  <si>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</si>
  <si>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</si>
  <si>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</si>
  <si>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</si>
  <si>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</si>
  <si>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</si>
  <si>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</si>
  <si>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</si>
  <si>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</si>
  <si>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</si>
  <si>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</si>
  <si>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</si>
  <si>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</si>
  <si>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</si>
  <si>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</si>
  <si>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</si>
  <si>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</si>
  <si>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</si>
  <si>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</si>
  <si>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</si>
  <si>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</si>
  <si>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</si>
  <si>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</si>
  <si>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</si>
  <si>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</si>
  <si>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</si>
  <si>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</si>
  <si>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</si>
  <si>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</si>
  <si>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</si>
  <si>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</si>
  <si>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</si>
  <si>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</si>
  <si>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</si>
  <si>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</si>
  <si>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</si>
  <si>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</si>
  <si>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</si>
  <si>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</si>
  <si>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</si>
  <si>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</si>
  <si>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</si>
  <si>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</si>
  <si>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</si>
  <si>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</si>
  <si>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</si>
  <si>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</si>
  <si>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</si>
  <si>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</si>
  <si>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</si>
  <si>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</si>
  <si>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</si>
  <si>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</si>
  <si>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</si>
  <si>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</si>
  <si>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</si>
  <si>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</si>
  <si>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</si>
  <si>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</si>
  <si>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</si>
  <si>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</si>
  <si>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</si>
  <si>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</si>
  <si>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</si>
  <si>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</si>
  <si>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</si>
  <si>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</si>
  <si>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</si>
  <si>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</si>
  <si>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</si>
  <si>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</si>
  <si>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</si>
  <si>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</si>
  <si>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</si>
  <si>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</si>
  <si>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</si>
  <si>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</si>
  <si>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</si>
  <si>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</si>
  <si>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</si>
  <si>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</si>
  <si>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</si>
  <si>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</si>
  <si>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</si>
  <si>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</si>
  <si>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</si>
  <si>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</si>
  <si>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</si>
  <si>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</si>
  <si>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</si>
  <si>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</si>
  <si>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</si>
  <si>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</si>
  <si>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</si>
  <si>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</si>
  <si>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</si>
  <si>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</si>
  <si>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</si>
  <si>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</si>
  <si>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</si>
  <si>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</si>
  <si>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</si>
  <si>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</si>
  <si>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</si>
  <si>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</si>
  <si>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</si>
  <si>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</si>
  <si>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</si>
  <si>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</si>
  <si>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</si>
  <si>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</si>
  <si>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</si>
  <si>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</si>
  <si>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</si>
  <si>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</si>
  <si>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</si>
  <si>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</si>
  <si>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</si>
  <si>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</si>
  <si>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</si>
  <si>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</si>
  <si>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</si>
  <si>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</si>
  <si>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</si>
  <si>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</si>
  <si>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</si>
  <si>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</si>
  <si>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</si>
  <si>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</si>
  <si>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</si>
  <si>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</si>
  <si>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</si>
  <si>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</si>
  <si>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</si>
  <si>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</si>
  <si>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</si>
  <si>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</si>
  <si>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</si>
  <si>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</si>
  <si>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</si>
  <si>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</si>
  <si>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</si>
  <si>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</si>
  <si>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</si>
  <si>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</si>
  <si>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</si>
  <si>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</si>
  <si>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</si>
  <si>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</si>
  <si>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</si>
  <si>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</si>
  <si>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</si>
  <si>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</si>
  <si>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</si>
  <si>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</si>
  <si>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</si>
  <si>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</si>
  <si>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</si>
  <si>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</si>
  <si>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</si>
  <si>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</si>
  <si>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</si>
  <si>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</si>
  <si>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</si>
  <si>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</si>
  <si>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</si>
  <si>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</si>
  <si>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</si>
  <si>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</si>
  <si>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</si>
  <si>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</si>
  <si>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</si>
  <si>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</si>
  <si>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</si>
  <si>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</si>
  <si>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</si>
  <si>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</si>
  <si>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</si>
  <si>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</si>
  <si>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</si>
  <si>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</si>
  <si>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</si>
  <si>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</si>
  <si>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</si>
  <si>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</si>
  <si>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</si>
  <si>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</si>
  <si>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</si>
  <si>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</si>
  <si>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</si>
  <si>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</si>
  <si>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</si>
  <si>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</si>
  <si>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</si>
  <si>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</si>
  <si>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</si>
  <si>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</si>
  <si>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</si>
  <si>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</si>
  <si>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</si>
  <si>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</si>
  <si>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</si>
  <si>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</si>
  <si>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</si>
  <si>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</si>
  <si>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</si>
  <si>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</si>
  <si>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</si>
  <si>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</si>
  <si>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</si>
  <si>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</si>
  <si>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</si>
  <si>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</si>
  <si>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</si>
  <si>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</si>
  <si>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</si>
  <si>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</si>
  <si>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</si>
  <si>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</si>
  <si>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</si>
  <si>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</si>
  <si>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</si>
  <si>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</si>
  <si>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</si>
  <si>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</si>
  <si>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</si>
  <si>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</si>
  <si>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</si>
  <si>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</si>
  <si>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</si>
  <si>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</si>
  <si>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</si>
  <si>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</si>
  <si>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</si>
  <si>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</si>
  <si>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</si>
  <si>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</si>
  <si>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</si>
  <si>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</si>
  <si>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</si>
  <si>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</si>
  <si>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</si>
  <si>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</si>
  <si>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</si>
  <si>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</si>
  <si>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</si>
  <si>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</si>
  <si>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</si>
  <si>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</si>
  <si>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</si>
  <si>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</si>
  <si>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</si>
  <si>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</si>
  <si>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</si>
  <si>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</si>
  <si>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</si>
  <si>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</si>
  <si>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</si>
  <si>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</si>
  <si>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</si>
  <si>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</si>
  <si>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</si>
  <si>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</si>
  <si>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</si>
  <si>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</si>
  <si>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</si>
  <si>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</si>
  <si>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</si>
  <si>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</si>
  <si>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</si>
  <si>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</si>
  <si>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</si>
  <si>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</si>
  <si>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</si>
  <si>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</si>
  <si>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</si>
  <si>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</si>
  <si>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</si>
  <si>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</si>
  <si>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</si>
  <si>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</si>
  <si>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</si>
  <si>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</si>
  <si>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</si>
  <si>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</si>
  <si>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</si>
  <si>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</si>
  <si>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</si>
  <si>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</si>
  <si>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</si>
  <si>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</si>
  <si>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</si>
  <si>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</si>
  <si>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</si>
  <si>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</si>
  <si>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</si>
  <si>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</si>
  <si>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</si>
  <si>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</si>
  <si>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</si>
  <si>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</si>
  <si>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</si>
  <si>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</si>
  <si>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</si>
  <si>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</si>
  <si>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</si>
  <si>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</si>
  <si>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</si>
  <si>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</si>
  <si>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</si>
  <si>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</si>
  <si>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</si>
  <si>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</si>
  <si>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</si>
  <si>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</si>
  <si>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</si>
  <si>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</si>
  <si>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</si>
  <si>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</si>
  <si>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</si>
  <si>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</si>
  <si>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</si>
  <si>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</si>
  <si>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</si>
  <si>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</si>
  <si>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</si>
  <si>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</si>
  <si>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</si>
  <si>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</si>
  <si>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</si>
  <si>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</si>
  <si>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</si>
  <si>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</si>
  <si>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</si>
  <si>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</si>
  <si>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</si>
  <si>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</si>
  <si>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</si>
  <si>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</si>
  <si>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</si>
  <si>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</si>
  <si>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</si>
  <si>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</si>
  <si>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</si>
  <si>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</si>
  <si>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</si>
  <si>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</si>
  <si>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</si>
  <si>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</si>
  <si>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</si>
  <si>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</si>
  <si>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</si>
  <si>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</si>
  <si>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</si>
  <si>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</si>
  <si>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</si>
  <si>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</si>
  <si>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</si>
  <si>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</si>
  <si>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</si>
  <si>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</si>
  <si>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</si>
  <si>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</si>
  <si>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</si>
  <si>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</si>
  <si>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</si>
  <si>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</si>
  <si>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</si>
  <si>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</si>
  <si>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</si>
  <si>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</si>
  <si>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</si>
  <si>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</si>
  <si>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</si>
  <si>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</si>
  <si>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</si>
  <si>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</si>
  <si>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</si>
  <si>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</si>
  <si>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</si>
  <si>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</si>
  <si>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</si>
  <si>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</si>
  <si>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</si>
  <si>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</si>
  <si>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</si>
  <si>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</si>
  <si>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</si>
  <si>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</si>
  <si>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</si>
  <si>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</si>
  <si>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</si>
  <si>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</si>
  <si>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</si>
  <si>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</si>
  <si>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</si>
  <si>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</si>
  <si>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</si>
  <si>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</si>
  <si>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</si>
  <si>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</si>
  <si>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</si>
  <si>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</si>
  <si>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</si>
  <si>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</si>
  <si>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</si>
  <si>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</si>
  <si>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</si>
  <si>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</si>
  <si>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</si>
  <si>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</si>
  <si>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</si>
  <si>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</si>
  <si>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</si>
  <si>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</si>
  <si>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</si>
  <si>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</si>
  <si>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</si>
  <si>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</si>
  <si>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</si>
  <si>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</si>
  <si>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</si>
  <si>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</si>
  <si>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</si>
  <si>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</si>
  <si>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</si>
  <si>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</si>
  <si>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</si>
  <si>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</si>
  <si>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</si>
  <si>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</si>
  <si>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</si>
  <si>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</si>
  <si>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</si>
  <si>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</si>
  <si>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</si>
  <si>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</si>
  <si>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</si>
  <si>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</si>
  <si>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</si>
  <si>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</si>
  <si>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</si>
  <si>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</si>
  <si>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</si>
  <si>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</si>
  <si>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</si>
  <si>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</si>
  <si>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</si>
  <si>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</si>
  <si>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</si>
  <si>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</si>
  <si>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</si>
  <si>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</si>
  <si>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</si>
  <si>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</si>
  <si>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</si>
  <si>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</si>
  <si>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</si>
  <si>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</si>
  <si>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</si>
  <si>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</si>
  <si>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</si>
  <si>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</si>
  <si>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</si>
  <si>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</si>
  <si>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</si>
  <si>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</si>
  <si>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</si>
  <si>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</si>
  <si>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</si>
  <si>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</si>
  <si>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</si>
  <si>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</si>
  <si>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</si>
  <si>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</si>
  <si>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</si>
  <si>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</si>
  <si>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</si>
  <si>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</si>
  <si>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</si>
  <si>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</si>
  <si>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</si>
  <si>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</si>
  <si>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</si>
  <si>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</si>
  <si>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</si>
  <si>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</si>
  <si>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</si>
  <si>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</si>
  <si>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</si>
  <si>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</si>
  <si>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</si>
  <si>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</si>
  <si>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</si>
  <si>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</si>
  <si>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</si>
  <si>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</si>
  <si>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</si>
  <si>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</si>
  <si>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</si>
  <si>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</si>
  <si>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</si>
  <si>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</si>
  <si>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</si>
  <si>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</si>
  <si>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</si>
  <si>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</si>
  <si>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</si>
  <si>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</si>
  <si>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</si>
  <si>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</si>
  <si>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</si>
  <si>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</si>
  <si>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</si>
  <si>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</si>
  <si>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</si>
  <si>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</si>
  <si>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</si>
  <si>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</si>
  <si>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</si>
  <si>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</si>
  <si>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</si>
  <si>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</si>
  <si>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</si>
  <si>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</si>
  <si>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</si>
  <si>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</si>
  <si>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</si>
  <si>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</si>
  <si>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</si>
  <si>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</si>
  <si>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</si>
  <si>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</si>
  <si>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</si>
  <si>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</si>
  <si>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</si>
  <si>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</si>
  <si>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</si>
  <si>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</si>
  <si>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</si>
  <si>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</si>
  <si>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</si>
  <si>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</si>
  <si>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</si>
  <si>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</si>
  <si>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</si>
  <si>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</si>
  <si>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</si>
  <si>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</si>
  <si>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</si>
  <si>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</si>
  <si>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</si>
  <si>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</si>
  <si>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</si>
  <si>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</si>
  <si>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</si>
  <si>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</si>
  <si>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</si>
  <si>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</si>
  <si>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</si>
  <si>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</si>
  <si>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</si>
  <si>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</si>
  <si>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</si>
  <si>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</si>
  <si>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</si>
  <si>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</si>
  <si>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</si>
  <si>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</si>
  <si>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</si>
  <si>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</si>
  <si>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</si>
  <si>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</si>
  <si>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</si>
  <si>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</si>
  <si>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</si>
  <si>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</si>
  <si>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</si>
  <si>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</si>
  <si>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</si>
  <si>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</si>
  <si>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</si>
  <si>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</si>
  <si>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</si>
  <si>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</si>
  <si>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</si>
  <si>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</si>
  <si>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</si>
  <si>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</si>
  <si>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</si>
  <si>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</si>
  <si>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</si>
  <si>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</si>
  <si>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</si>
  <si>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</si>
  <si>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</si>
  <si>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</si>
  <si>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</si>
  <si>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</si>
  <si>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</si>
  <si>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</si>
  <si>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</si>
  <si>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</si>
  <si>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</si>
  <si>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</si>
  <si>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</si>
  <si>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</si>
  <si>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</si>
  <si>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</si>
  <si>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</si>
  <si>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</si>
  <si>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</si>
  <si>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</si>
  <si>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</si>
  <si>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</si>
  <si>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</si>
  <si>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</si>
  <si>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</si>
  <si>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</si>
  <si>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</si>
  <si>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</si>
  <si>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</si>
  <si>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</si>
  <si>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</si>
  <si>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</si>
  <si>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</si>
  <si>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</si>
  <si>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</si>
  <si>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</si>
  <si>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</si>
  <si>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</si>
  <si>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</si>
  <si>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</si>
  <si>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</si>
  <si>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</si>
  <si>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</si>
  <si>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</si>
  <si>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</si>
  <si>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</si>
  <si>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</si>
  <si>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</si>
  <si>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</si>
  <si>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</si>
  <si>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</si>
  <si>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</si>
  <si>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</si>
  <si>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</si>
  <si>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</si>
  <si>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</si>
  <si>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</si>
  <si>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</si>
  <si>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</si>
  <si>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</si>
  <si>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</si>
  <si>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</si>
  <si>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</si>
  <si>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</si>
  <si>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</si>
  <si>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</si>
  <si>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</si>
  <si>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</si>
  <si>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</si>
  <si>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</si>
  <si>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</si>
  <si>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</si>
  <si>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</si>
  <si>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</si>
  <si>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</si>
  <si>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</si>
  <si>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</si>
  <si>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</si>
  <si>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</si>
  <si>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</si>
  <si>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</si>
  <si>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</si>
  <si>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</si>
  <si>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</si>
  <si>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</si>
  <si>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</si>
  <si>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</si>
  <si>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</si>
  <si>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</si>
  <si>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</si>
  <si>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</si>
  <si>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</si>
  <si>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</si>
  <si>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</si>
  <si>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</si>
  <si>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</si>
  <si>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</si>
  <si>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</si>
  <si>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</si>
  <si>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</si>
  <si>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</si>
  <si>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</si>
  <si>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</si>
  <si>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</si>
  <si>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</si>
  <si>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</si>
  <si>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</si>
  <si>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</si>
  <si>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</si>
  <si>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</si>
  <si>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</si>
  <si>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</si>
  <si>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</si>
  <si>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</si>
  <si>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</si>
  <si>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</si>
  <si>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</si>
  <si>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</si>
  <si>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</si>
  <si>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</si>
  <si>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</si>
  <si>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</si>
  <si>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</si>
  <si>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</si>
  <si>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</si>
  <si>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</si>
  <si>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</si>
  <si>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</si>
  <si>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</si>
  <si>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</si>
  <si>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</si>
  <si>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</si>
  <si>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</si>
  <si>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</si>
  <si>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</si>
  <si>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</si>
  <si>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</si>
  <si>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</si>
  <si>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</si>
  <si>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</si>
  <si>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</si>
  <si>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</si>
  <si>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</si>
  <si>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</si>
  <si>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</si>
  <si>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</si>
  <si>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</si>
  <si>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</si>
  <si>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</si>
  <si>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</si>
  <si>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</si>
  <si>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</si>
  <si>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</si>
  <si>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</si>
  <si>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</si>
  <si>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</si>
  <si>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</si>
  <si>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</si>
  <si>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</si>
  <si>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</si>
  <si>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</si>
  <si>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</si>
  <si>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</si>
  <si>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</si>
  <si>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</si>
  <si>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</si>
  <si>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</si>
  <si>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</si>
  <si>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</si>
  <si>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</si>
  <si>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</si>
  <si>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</si>
  <si>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</si>
  <si>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</si>
  <si>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</si>
  <si>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</si>
  <si>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</si>
  <si>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</si>
  <si>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</si>
  <si>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</si>
  <si>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</si>
  <si>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</si>
  <si>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</si>
  <si>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</si>
  <si>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</si>
  <si>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</si>
  <si>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</si>
  <si>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</si>
  <si>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</si>
  <si>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</si>
  <si>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</si>
  <si>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</si>
  <si>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</si>
  <si>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</si>
  <si>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</si>
  <si>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</si>
  <si>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</si>
  <si>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</si>
  <si>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</si>
  <si>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</si>
  <si>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</si>
  <si>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</si>
  <si>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</si>
  <si>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</si>
  <si>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</si>
  <si>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</si>
  <si>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</si>
  <si>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</si>
  <si>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</si>
  <si>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</si>
  <si>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</si>
  <si>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</si>
  <si>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</si>
  <si>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</si>
  <si>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</si>
  <si>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</si>
  <si>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</si>
  <si>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</si>
  <si>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</si>
  <si>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</si>
  <si>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</si>
  <si>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</si>
  <si>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</si>
  <si>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</si>
  <si>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</si>
  <si>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</si>
  <si>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</si>
  <si>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</si>
  <si>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</si>
  <si>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</si>
  <si>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</si>
  <si>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</si>
  <si>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</si>
  <si>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</si>
  <si>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</si>
  <si>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</si>
  <si>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</si>
  <si>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</si>
  <si>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</si>
  <si>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</si>
  <si>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</si>
  <si>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</si>
  <si>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</si>
  <si>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</si>
  <si>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</si>
  <si>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</si>
  <si>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</si>
  <si>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</si>
  <si>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</si>
  <si>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</si>
  <si>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</si>
  <si>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</si>
  <si>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</si>
  <si>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</si>
  <si>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</si>
  <si>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</si>
  <si>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</si>
  <si>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</si>
  <si>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</si>
  <si>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</si>
  <si>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</si>
  <si>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</si>
  <si>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</si>
  <si>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</si>
  <si>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</si>
  <si>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</si>
  <si>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</si>
  <si>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</si>
  <si>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</si>
  <si>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</si>
  <si>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</si>
  <si>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</si>
  <si>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</si>
  <si>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</si>
  <si>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</si>
  <si>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</si>
  <si>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</si>
  <si>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</si>
  <si>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</si>
  <si>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</si>
  <si>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</si>
  <si>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</si>
  <si>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</si>
  <si>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</si>
  <si>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</si>
  <si>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</si>
  <si>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</si>
  <si>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</si>
  <si>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</si>
  <si>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</si>
  <si>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</si>
  <si>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</si>
  <si>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</si>
  <si>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</si>
  <si>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</si>
  <si>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</si>
  <si>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</si>
  <si>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</si>
  <si>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</si>
  <si>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</si>
  <si>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</si>
  <si>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</si>
  <si>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</si>
  <si>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</si>
  <si>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</si>
  <si>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</si>
  <si>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</si>
  <si>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</si>
  <si>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</si>
  <si>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</si>
  <si>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</si>
  <si>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</si>
  <si>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</si>
  <si>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</si>
  <si>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</si>
  <si>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</si>
  <si>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</si>
  <si>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</si>
  <si>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</si>
  <si>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</si>
  <si>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</si>
  <si>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</si>
  <si>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</si>
  <si>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</si>
  <si>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</si>
  <si>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</si>
  <si>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</si>
  <si>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</si>
  <si>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</si>
  <si>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</si>
  <si>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</si>
  <si>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</si>
  <si>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</si>
  <si>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</si>
  <si>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</si>
  <si>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</si>
  <si>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</si>
  <si>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</si>
  <si>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</si>
  <si>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</si>
  <si>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</si>
  <si>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</si>
  <si>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</si>
  <si>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</si>
  <si>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</si>
  <si>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</si>
  <si>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</si>
  <si>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</si>
  <si>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</si>
  <si>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</si>
  <si>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</si>
  <si>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</si>
  <si>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</si>
  <si>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</si>
  <si>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</si>
  <si>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</si>
  <si>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</si>
  <si>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</si>
  <si>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</si>
  <si>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</si>
  <si>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</si>
  <si>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</si>
  <si>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</si>
  <si>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</si>
  <si>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</si>
  <si>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</si>
  <si>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</si>
  <si>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</si>
  <si>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</si>
  <si>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</si>
  <si>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</si>
  <si>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</si>
  <si>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</si>
  <si>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</si>
  <si>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</si>
  <si>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</si>
  <si>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</si>
  <si>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</si>
  <si>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</si>
  <si>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</si>
  <si>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</si>
  <si>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</si>
  <si>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</si>
  <si>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</si>
  <si>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</si>
  <si>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</si>
  <si>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</si>
  <si>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</si>
  <si>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</si>
  <si>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</si>
  <si>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</si>
  <si>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</si>
  <si>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</si>
  <si>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</si>
  <si>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</si>
  <si>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</si>
  <si>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</si>
  <si>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</si>
  <si>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</si>
  <si>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</si>
  <si>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</si>
  <si>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</si>
  <si>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</si>
  <si>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</si>
  <si>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</si>
  <si>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</si>
  <si>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</si>
  <si>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</si>
  <si>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</si>
  <si>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</si>
  <si>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</si>
  <si>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</si>
  <si>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</si>
  <si>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</si>
  <si>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</si>
  <si>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</si>
  <si>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</si>
  <si>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</si>
  <si>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</si>
  <si>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</si>
  <si>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</si>
  <si>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</si>
  <si>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</si>
  <si>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</si>
  <si>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</si>
  <si>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</si>
  <si>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</si>
  <si>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</si>
  <si>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</si>
  <si>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</si>
  <si>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</si>
  <si>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</si>
  <si>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</si>
  <si>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</si>
  <si>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</si>
  <si>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</si>
  <si>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</si>
  <si>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</si>
  <si>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</si>
  <si>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</si>
  <si>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</si>
  <si>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</si>
  <si>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</si>
  <si>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</si>
  <si>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</si>
  <si>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</si>
  <si>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</si>
  <si>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</si>
  <si>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</si>
  <si>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</si>
  <si>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</si>
  <si>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</si>
  <si>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</si>
  <si>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</si>
  <si>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</si>
  <si>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</si>
  <si>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</si>
  <si>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</si>
  <si>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</si>
  <si>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</si>
  <si>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</si>
  <si>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</si>
  <si>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</si>
  <si>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</si>
  <si>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</si>
  <si>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</si>
  <si>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</si>
  <si>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</si>
  <si>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</si>
  <si>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</si>
  <si>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</si>
  <si>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</si>
  <si>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</si>
  <si>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</si>
  <si>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</si>
  <si>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</si>
  <si>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</si>
  <si>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</si>
  <si>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</si>
  <si>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</si>
  <si>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</si>
  <si>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</si>
  <si>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</si>
  <si>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</si>
  <si>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</si>
  <si>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</si>
  <si>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</si>
  <si>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</si>
  <si>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</si>
  <si>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</si>
  <si>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</si>
  <si>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</si>
  <si>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</si>
  <si>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</si>
  <si>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</si>
  <si>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</si>
  <si>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</si>
  <si>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</si>
  <si>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</si>
  <si>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</si>
  <si>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</si>
  <si>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</si>
  <si>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</si>
  <si>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</si>
  <si>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</si>
  <si>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</si>
  <si>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</si>
  <si>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</si>
  <si>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</si>
  <si>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</si>
  <si>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</si>
  <si>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</si>
  <si>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</si>
  <si>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</si>
  <si>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</si>
  <si>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</si>
  <si>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</si>
  <si>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</si>
  <si>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</si>
  <si>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</si>
  <si>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</si>
  <si>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</si>
  <si>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</si>
  <si>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</si>
  <si>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</si>
  <si>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</si>
  <si>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</si>
  <si>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</si>
  <si>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</si>
  <si>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</si>
  <si>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</si>
  <si>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</si>
  <si>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</si>
  <si>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</si>
  <si>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</si>
  <si>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</si>
  <si>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</si>
  <si>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</si>
  <si>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</si>
  <si>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</si>
  <si>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</si>
  <si>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</si>
  <si>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</si>
  <si>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</si>
  <si>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</si>
  <si>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</si>
  <si>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</si>
  <si>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</si>
  <si>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</si>
  <si>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</si>
  <si>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</si>
  <si>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</si>
  <si>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</si>
  <si>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</si>
  <si>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</si>
  <si>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</si>
  <si>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</si>
  <si>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</si>
  <si>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</si>
  <si>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</si>
  <si>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</si>
  <si>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</si>
  <si>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</si>
  <si>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</si>
  <si>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</si>
  <si>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</si>
  <si>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</si>
  <si>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</si>
  <si>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</si>
  <si>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</si>
  <si>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</si>
  <si>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</si>
  <si>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</si>
  <si>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</si>
  <si>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</si>
  <si>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</si>
  <si>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</si>
  <si>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</si>
  <si>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</si>
  <si>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</si>
  <si>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</si>
  <si>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</si>
  <si>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</si>
  <si>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</si>
  <si>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</si>
  <si>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</si>
  <si>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</si>
  <si>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</si>
  <si>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</si>
  <si>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</si>
  <si>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</si>
  <si>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</si>
  <si>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</si>
  <si>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</si>
  <si>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</si>
  <si>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</si>
  <si>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</si>
  <si>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</si>
  <si>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</si>
  <si>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</si>
  <si>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</si>
  <si>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</si>
  <si>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</si>
  <si>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</si>
  <si>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</si>
  <si>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</si>
  <si>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</si>
  <si>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</si>
  <si>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</si>
  <si>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</si>
  <si>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</si>
  <si>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</si>
  <si>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</si>
  <si>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</si>
  <si>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</si>
  <si>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</si>
  <si>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</si>
  <si>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</si>
  <si>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</si>
  <si>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</si>
  <si>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</si>
  <si>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</si>
  <si>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</si>
  <si>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</si>
  <si>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</si>
  <si>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</si>
  <si>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</si>
  <si>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</si>
  <si>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</si>
  <si>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</si>
  <si>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</si>
  <si>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</si>
  <si>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</si>
  <si>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</si>
  <si>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</si>
  <si>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</si>
  <si>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</si>
  <si>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</si>
  <si>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</si>
  <si>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</si>
  <si>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</si>
  <si>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</si>
  <si>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</si>
  <si>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</si>
  <si>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</si>
  <si>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</si>
  <si>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</si>
  <si>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</si>
  <si>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</si>
  <si>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</si>
  <si>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</si>
  <si>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</si>
  <si>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</si>
  <si>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</si>
  <si>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</si>
  <si>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</si>
  <si>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</si>
  <si>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</si>
  <si>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</si>
  <si>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</si>
  <si>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</si>
  <si>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</si>
  <si>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</si>
  <si>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</si>
  <si>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</si>
  <si>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</si>
  <si>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</si>
  <si>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</si>
  <si>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</si>
  <si>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</si>
  <si>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</si>
  <si>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</si>
  <si>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</si>
  <si>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</si>
  <si>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</si>
  <si>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</si>
  <si>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</si>
  <si>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</si>
  <si>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</si>
  <si>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</si>
  <si>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</si>
  <si>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</si>
  <si>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</si>
  <si>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</si>
  <si>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</si>
  <si>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</si>
  <si>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</si>
  <si>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</si>
  <si>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</si>
  <si>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</si>
  <si>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</si>
  <si>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</si>
  <si>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</si>
  <si>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</si>
  <si>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</si>
  <si>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</si>
  <si>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</si>
  <si>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</si>
  <si>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</si>
  <si>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</si>
  <si>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</si>
  <si>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</si>
  <si>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</si>
  <si>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</si>
  <si>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</si>
  <si>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</si>
  <si>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</si>
  <si>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</si>
  <si>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</si>
  <si>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</si>
  <si>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</si>
  <si>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</si>
  <si>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</si>
  <si>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</si>
  <si>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</si>
  <si>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</si>
  <si>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</si>
  <si>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</si>
  <si>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</si>
  <si>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</si>
  <si>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</si>
  <si>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</si>
  <si>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</si>
  <si>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</si>
  <si>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</si>
  <si>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</si>
  <si>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</si>
  <si>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</si>
  <si>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</si>
  <si>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</si>
  <si>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</si>
  <si>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</si>
  <si>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</si>
  <si>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</si>
  <si>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</si>
  <si>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</si>
  <si>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</si>
  <si>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</si>
  <si>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</si>
  <si>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</si>
  <si>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</si>
  <si>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</si>
  <si>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</si>
  <si>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</si>
  <si>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</si>
  <si>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</si>
  <si>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</si>
  <si>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</si>
  <si>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</si>
  <si>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</si>
  <si>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</si>
  <si>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</si>
  <si>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</si>
  <si>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</si>
  <si>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</si>
  <si>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</si>
  <si>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</si>
  <si>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</si>
  <si>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</si>
  <si>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</si>
  <si>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</si>
  <si>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</si>
  <si>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</si>
  <si>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</si>
  <si>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</si>
  <si>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</si>
  <si>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</si>
  <si>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</si>
  <si>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</si>
  <si>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</si>
  <si>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</si>
  <si>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</si>
  <si>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</si>
  <si>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</si>
  <si>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</si>
  <si>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</si>
  <si>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</si>
  <si>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</si>
  <si>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</si>
  <si>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</si>
  <si>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</si>
  <si>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</si>
  <si>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</si>
  <si>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</si>
  <si>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</si>
  <si>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</si>
  <si>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</si>
  <si>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</si>
  <si>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</si>
  <si>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</si>
  <si>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</si>
  <si>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</si>
  <si>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</si>
  <si>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</si>
  <si>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</si>
  <si>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</si>
  <si>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</si>
  <si>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</si>
  <si>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</si>
  <si>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</si>
  <si>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</si>
  <si>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</si>
  <si>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</si>
  <si>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</si>
  <si>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</si>
  <si>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</si>
  <si>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</si>
  <si>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</si>
  <si>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</si>
  <si>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</si>
  <si>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</si>
  <si>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</si>
  <si>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</si>
  <si>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</si>
  <si>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</si>
  <si>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</si>
  <si>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</si>
  <si>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</si>
  <si>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</si>
  <si>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</si>
  <si>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</si>
  <si>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</si>
  <si>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</si>
  <si>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</si>
  <si>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</si>
  <si>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</si>
  <si>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</si>
  <si>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</si>
  <si>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</si>
  <si>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</si>
  <si>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</si>
  <si>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</si>
  <si>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</si>
  <si>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</si>
  <si>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</si>
  <si>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</si>
  <si>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</si>
  <si>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</si>
  <si>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</si>
  <si>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</si>
  <si>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</si>
  <si>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</si>
  <si>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</si>
  <si>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</si>
  <si>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</si>
  <si>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</si>
  <si>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</si>
  <si>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</si>
  <si>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</si>
  <si>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</si>
  <si>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</si>
  <si>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</si>
  <si>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</si>
  <si>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</si>
  <si>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</si>
  <si>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</si>
  <si>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</si>
  <si>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</si>
  <si>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</si>
  <si>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</si>
  <si>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</si>
  <si>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</si>
  <si>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</si>
  <si>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</si>
  <si>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</si>
  <si>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</si>
  <si>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</si>
  <si>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</si>
  <si>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</si>
  <si>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</si>
  <si>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</si>
  <si>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</si>
  <si>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</si>
  <si>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</si>
  <si>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</si>
  <si>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</si>
  <si>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</si>
  <si>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</si>
  <si>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</si>
  <si>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</si>
  <si>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</si>
  <si>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</si>
  <si>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</si>
  <si>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</si>
  <si>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</si>
  <si>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</si>
  <si>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</si>
  <si>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</si>
  <si>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</si>
  <si>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</si>
  <si>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</si>
  <si>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</si>
  <si>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</si>
  <si>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</si>
  <si>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</si>
  <si>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</si>
  <si>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</si>
  <si>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</si>
  <si>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</si>
  <si>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</si>
  <si>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</si>
  <si>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</si>
  <si>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</si>
  <si>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</si>
  <si>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</si>
  <si>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</si>
  <si>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</si>
  <si>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</si>
  <si>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</si>
  <si>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</si>
  <si>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</si>
  <si>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</si>
  <si>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</si>
  <si>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</si>
  <si>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</si>
  <si>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</si>
  <si>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</si>
  <si>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</si>
  <si>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</si>
  <si>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</si>
  <si>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</si>
  <si>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</si>
  <si>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</si>
  <si>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</si>
  <si>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</si>
  <si>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</si>
  <si>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</si>
  <si>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</si>
  <si>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</si>
  <si>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</si>
  <si>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</si>
  <si>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</si>
  <si>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</si>
  <si>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</si>
  <si>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</si>
  <si>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</si>
  <si>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</si>
  <si>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</si>
  <si>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</si>
  <si>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</si>
  <si>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</si>
  <si>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</si>
  <si>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</si>
  <si>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</si>
  <si>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</si>
  <si>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</si>
  <si>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</si>
  <si>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</si>
  <si>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</si>
  <si>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</si>
  <si>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</si>
  <si>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</si>
  <si>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</si>
  <si>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</si>
  <si>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</si>
  <si>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</si>
  <si>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</si>
  <si>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</si>
  <si>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</si>
  <si>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</si>
  <si>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</si>
  <si>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</si>
  <si>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</si>
  <si>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</si>
  <si>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</si>
  <si>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</si>
  <si>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</si>
  <si>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</si>
  <si>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</si>
  <si>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</si>
  <si>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</si>
  <si>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</si>
  <si>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</si>
  <si>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</si>
  <si>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</si>
  <si>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</si>
  <si>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</si>
  <si>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</si>
  <si>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</si>
  <si>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</si>
  <si>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</si>
  <si>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</si>
  <si>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</si>
  <si>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</si>
  <si>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</si>
  <si>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</si>
  <si>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</si>
  <si>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</si>
  <si>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</si>
  <si>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</si>
  <si>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</si>
  <si>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</si>
  <si>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</si>
  <si>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</si>
  <si>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</si>
  <si>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</si>
  <si>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</si>
  <si>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</si>
  <si>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</si>
  <si>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</si>
  <si>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</si>
  <si>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</si>
  <si>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</si>
  <si>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</si>
  <si>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</si>
  <si>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</si>
  <si>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</si>
  <si>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</si>
  <si>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</si>
  <si>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</si>
  <si>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</si>
  <si>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</si>
  <si>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</si>
  <si>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</si>
  <si>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</si>
  <si>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</si>
  <si>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</si>
  <si>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</si>
  <si>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</si>
  <si>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</si>
  <si>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</si>
  <si>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</si>
  <si>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</si>
  <si>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</si>
  <si>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</si>
  <si>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</si>
  <si>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</si>
  <si>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</si>
  <si>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</si>
  <si>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</si>
  <si>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</si>
  <si>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</si>
  <si>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</si>
  <si>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</si>
  <si>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</si>
  <si>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</si>
  <si>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</si>
  <si>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</si>
  <si>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</si>
  <si>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</si>
  <si>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</si>
  <si>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</si>
  <si>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</si>
  <si>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</si>
  <si>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</si>
  <si>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</si>
  <si>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</si>
  <si>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</si>
  <si>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</si>
  <si>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</si>
  <si>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</si>
  <si>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</si>
  <si>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</si>
  <si>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</si>
  <si>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</si>
  <si>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</si>
  <si>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</si>
  <si>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</si>
  <si>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</si>
  <si>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</si>
  <si>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</si>
  <si>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</si>
  <si>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</si>
  <si>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</si>
  <si>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</si>
  <si>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</si>
  <si>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</si>
  <si>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</si>
  <si>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</si>
  <si>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</si>
  <si>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</si>
  <si>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</si>
  <si>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</si>
  <si>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</si>
  <si>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</si>
  <si>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</si>
  <si>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</si>
  <si>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</si>
  <si>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</si>
  <si>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</si>
  <si>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</si>
  <si>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</si>
  <si>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</si>
  <si>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</si>
  <si>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</si>
  <si>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</si>
  <si>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</si>
  <si>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</si>
  <si>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</si>
  <si>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</si>
  <si>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</si>
  <si>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</si>
  <si>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</si>
  <si>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</si>
  <si>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</si>
  <si>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</si>
  <si>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</si>
  <si>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</si>
  <si>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</si>
  <si>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</si>
  <si>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</si>
  <si>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</si>
  <si>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</si>
  <si>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</si>
  <si>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</si>
  <si>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</si>
  <si>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</si>
  <si>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</si>
  <si>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</si>
  <si>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</si>
  <si>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</si>
  <si>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</si>
  <si>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</si>
  <si>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</si>
  <si>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</si>
  <si>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</si>
  <si>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</si>
  <si>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</si>
  <si>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</si>
  <si>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</si>
  <si>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</si>
  <si>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</si>
  <si>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</si>
  <si>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</si>
  <si>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</si>
  <si>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</si>
  <si>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</si>
  <si>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</si>
  <si>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</si>
  <si>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</si>
  <si>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</si>
  <si>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</si>
  <si>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</si>
  <si>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</si>
  <si>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</si>
  <si>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</si>
  <si>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</si>
  <si>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</si>
  <si>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</si>
  <si>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</si>
  <si>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</si>
  <si>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</si>
  <si>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</si>
  <si>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</si>
  <si>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</si>
  <si>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</si>
  <si>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</si>
  <si>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</si>
  <si>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</si>
  <si>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</si>
  <si>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</si>
  <si>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</si>
  <si>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</si>
  <si>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</si>
  <si>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</si>
  <si>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</si>
  <si>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</si>
  <si>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</si>
  <si>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</si>
  <si>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</si>
  <si>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</si>
  <si>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</si>
  <si>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</si>
  <si>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</si>
  <si>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</si>
  <si>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</si>
  <si>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</si>
  <si>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</si>
  <si>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</si>
  <si>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</si>
  <si>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</si>
  <si>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</si>
  <si>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</si>
  <si>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</si>
  <si>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</si>
  <si>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</si>
  <si>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</si>
  <si>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</si>
  <si>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</si>
  <si>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</si>
  <si>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</si>
  <si>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</si>
  <si>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</si>
  <si>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</si>
  <si>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</si>
  <si>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</si>
  <si>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</si>
  <si>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</si>
  <si>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</si>
  <si>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</si>
  <si>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</si>
  <si>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</si>
  <si>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</si>
  <si>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</si>
  <si>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</si>
  <si>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</si>
  <si>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</si>
  <si>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</si>
  <si>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</si>
  <si>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</si>
  <si>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</si>
  <si>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</si>
  <si>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</si>
  <si>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</si>
  <si>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</si>
  <si>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</si>
  <si>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</si>
  <si>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</si>
  <si>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</si>
  <si>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</si>
  <si>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</si>
  <si>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</si>
  <si>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</si>
  <si>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</si>
  <si>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</si>
  <si>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</si>
  <si>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</si>
  <si>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</si>
  <si>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</si>
  <si>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</si>
  <si>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</si>
  <si>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</si>
  <si>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</si>
  <si>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</si>
  <si>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</si>
  <si>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</si>
  <si>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</si>
  <si>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</si>
  <si>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</si>
  <si>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</si>
  <si>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</si>
  <si>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</si>
  <si>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</si>
  <si>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</si>
  <si>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</si>
  <si>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</si>
  <si>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</si>
  <si>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</si>
  <si>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</si>
  <si>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</si>
  <si>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</si>
  <si>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</si>
  <si>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</si>
  <si>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</si>
  <si>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</si>
  <si>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</si>
  <si>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</si>
  <si>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</si>
  <si>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</si>
  <si>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</si>
  <si>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</si>
  <si>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</si>
  <si>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</si>
  <si>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</si>
  <si>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</si>
  <si>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</si>
  <si>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</si>
  <si>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</si>
  <si>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</si>
  <si>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</si>
  <si>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</si>
  <si>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</si>
  <si>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</si>
  <si>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</si>
  <si>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</si>
  <si>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</si>
  <si>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</si>
  <si>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</si>
  <si>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</si>
  <si>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</si>
  <si>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</si>
  <si>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</si>
  <si>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</si>
  <si>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</si>
  <si>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</si>
  <si>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</si>
  <si>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</si>
  <si>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</si>
  <si>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</si>
  <si>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</si>
  <si>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</si>
  <si>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</si>
  <si>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</si>
  <si>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</si>
  <si>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</si>
  <si>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</si>
  <si>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</si>
  <si>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</si>
  <si>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</si>
  <si>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</si>
  <si>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</si>
  <si>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</si>
  <si>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</si>
  <si>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</si>
  <si>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</si>
  <si>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</si>
  <si>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</si>
  <si>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</si>
  <si>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</si>
  <si>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</si>
  <si>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</si>
  <si>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</si>
  <si>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</si>
  <si>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</si>
  <si>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</si>
  <si>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</si>
  <si>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</si>
  <si>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</si>
  <si>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</si>
  <si>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</si>
  <si>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</si>
  <si>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</si>
  <si>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</si>
  <si>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</si>
  <si>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</si>
  <si>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</si>
  <si>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</si>
  <si>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</si>
  <si>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</si>
  <si>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</si>
  <si>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</si>
  <si>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</si>
  <si>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</si>
  <si>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</si>
  <si>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</si>
  <si>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</si>
  <si>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</si>
  <si>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</si>
  <si>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</si>
  <si>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</si>
  <si>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</si>
  <si>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</si>
  <si>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</si>
  <si>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</si>
  <si>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</si>
  <si>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</si>
  <si>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</si>
  <si>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</si>
  <si>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</si>
  <si>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</si>
  <si>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</si>
  <si>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</si>
  <si>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</si>
  <si>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</si>
  <si>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</si>
  <si>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</si>
  <si>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</si>
  <si>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</si>
  <si>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</si>
  <si>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</si>
  <si>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</si>
  <si>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</si>
  <si>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</si>
  <si>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</si>
  <si>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</si>
  <si>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</si>
  <si>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</si>
  <si>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</si>
  <si>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</si>
  <si>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</si>
  <si>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</si>
  <si>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</si>
  <si>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</si>
  <si>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</si>
  <si>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</si>
  <si>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</si>
  <si>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</si>
  <si>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</si>
  <si>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</si>
  <si>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</si>
  <si>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</si>
  <si>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</si>
  <si>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</si>
  <si>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</si>
  <si>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</si>
  <si>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</si>
  <si>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</si>
  <si>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</si>
  <si>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</si>
  <si>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</si>
  <si>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</si>
  <si>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</si>
  <si>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</si>
  <si>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</si>
  <si>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</si>
  <si>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</si>
  <si>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</si>
  <si>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</si>
  <si>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</si>
  <si>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</si>
  <si>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</si>
  <si>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</si>
  <si>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</si>
  <si>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</si>
  <si>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</si>
  <si>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</si>
  <si>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</si>
  <si>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</si>
  <si>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</si>
  <si>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</si>
  <si>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</si>
  <si>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</si>
  <si>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</si>
  <si>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</si>
  <si>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</si>
  <si>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</si>
  <si>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</si>
  <si>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</si>
  <si>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</si>
  <si>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</si>
  <si>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</si>
  <si>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</si>
  <si>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</si>
  <si>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</si>
  <si>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</si>
  <si>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</si>
  <si>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</si>
  <si>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</si>
  <si>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</si>
  <si>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</si>
  <si>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</si>
  <si>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</si>
  <si>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</si>
  <si>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</si>
  <si>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</si>
  <si>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</si>
  <si>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</si>
  <si>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</si>
  <si>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</si>
  <si>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</si>
  <si>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</si>
  <si>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</si>
  <si>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</si>
  <si>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</si>
  <si>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</si>
  <si>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</si>
  <si>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</si>
  <si>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</si>
  <si>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</si>
  <si>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</si>
  <si>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</si>
  <si>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</si>
  <si>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</si>
  <si>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</si>
  <si>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</si>
  <si>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</si>
  <si>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</si>
  <si>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</si>
  <si>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</si>
  <si>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</si>
  <si>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</si>
  <si>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</si>
  <si>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</si>
  <si>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</si>
  <si>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</si>
  <si>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</si>
  <si>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</si>
  <si>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</si>
  <si>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</si>
  <si>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</si>
  <si>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</si>
  <si>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</si>
  <si>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</si>
  <si>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</si>
  <si>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</si>
  <si>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</si>
  <si>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</si>
  <si>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</si>
  <si>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</si>
  <si>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</si>
  <si>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</si>
  <si>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</si>
  <si>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</si>
  <si>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</si>
  <si>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</si>
  <si>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</si>
  <si>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</si>
  <si>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</si>
  <si>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</si>
  <si>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</si>
  <si>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</si>
  <si>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</si>
  <si>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</si>
  <si>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</si>
  <si>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</si>
  <si>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</si>
  <si>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</si>
  <si>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</si>
  <si>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</si>
  <si>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</si>
  <si>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</si>
  <si>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</si>
  <si>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</si>
  <si>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</si>
  <si>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</si>
  <si>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</si>
  <si>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</si>
  <si>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</si>
  <si>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</si>
  <si>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</si>
  <si>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</si>
  <si>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</si>
  <si>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</si>
  <si>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</si>
  <si>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</si>
  <si>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</si>
  <si>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</si>
  <si>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</si>
  <si>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</si>
  <si>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</si>
  <si>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</si>
  <si>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</si>
  <si>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</si>
  <si>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</si>
  <si>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</si>
  <si>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</si>
  <si>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</si>
  <si>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</si>
  <si>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</si>
  <si>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</si>
  <si>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</si>
  <si>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</si>
  <si>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</si>
  <si>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</si>
  <si>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</si>
  <si>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</si>
  <si>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</si>
  <si>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</si>
  <si>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</si>
  <si>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</si>
  <si>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</si>
  <si>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</si>
  <si>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</si>
  <si>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</si>
  <si>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</si>
  <si>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</si>
  <si>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</si>
  <si>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</si>
  <si>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</si>
  <si>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</si>
  <si>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</si>
  <si>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</si>
  <si>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</si>
  <si>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</si>
  <si>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</si>
  <si>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</si>
  <si>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</si>
  <si>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</si>
  <si>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</si>
  <si>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</si>
  <si>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</si>
  <si>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</si>
  <si>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</si>
  <si>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</si>
  <si>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</si>
  <si>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</si>
  <si>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</si>
  <si>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</si>
  <si>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</si>
  <si>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</si>
  <si>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</si>
  <si>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</si>
  <si>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</si>
  <si>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</si>
  <si>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</si>
  <si>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</si>
  <si>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</si>
  <si>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</si>
  <si>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</si>
  <si>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</si>
  <si>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</si>
  <si>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</si>
  <si>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</si>
  <si>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</si>
  <si>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</si>
  <si>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</si>
  <si>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</si>
  <si>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</si>
  <si>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</si>
  <si>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</si>
  <si>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</si>
  <si>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</si>
  <si>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</si>
  <si>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</si>
  <si>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</si>
  <si>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</si>
  <si>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</si>
  <si>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</si>
  <si>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</si>
  <si>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</si>
  <si>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</si>
  <si>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</si>
  <si>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</si>
  <si>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</si>
  <si>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</si>
  <si>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</si>
  <si>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</si>
  <si>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</si>
  <si>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</si>
  <si>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</si>
  <si>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</si>
  <si>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</si>
  <si>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</si>
  <si>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</si>
  <si>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</si>
  <si>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</si>
  <si>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</si>
  <si>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</si>
  <si>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</si>
  <si>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</si>
  <si>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</si>
  <si>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</si>
  <si>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</si>
  <si>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</si>
  <si>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</si>
  <si>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</si>
  <si>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</si>
  <si>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</si>
  <si>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</si>
  <si>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</si>
  <si>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</si>
  <si>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</si>
  <si>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</si>
  <si>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</si>
  <si>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</si>
  <si>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</si>
  <si>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</si>
  <si>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</si>
  <si>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</si>
  <si>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</si>
  <si>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</si>
  <si>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</si>
  <si>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</si>
  <si>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</si>
  <si>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</si>
  <si>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</si>
  <si>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</si>
  <si>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</si>
  <si>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</si>
  <si>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</si>
  <si>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</si>
  <si>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</si>
  <si>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</si>
  <si>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</si>
  <si>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</si>
  <si>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</si>
  <si>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</si>
  <si>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</si>
  <si>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</si>
  <si>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</si>
  <si>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</si>
  <si>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</si>
  <si>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</si>
  <si>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</si>
  <si>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</si>
  <si>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</si>
  <si>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</si>
  <si>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</si>
  <si>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</si>
  <si>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</si>
  <si>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</si>
  <si>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</si>
  <si>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</si>
  <si>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</si>
  <si>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</si>
  <si>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</si>
  <si>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</si>
  <si>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</si>
  <si>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</si>
  <si>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</si>
  <si>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</si>
  <si>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</si>
  <si>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</si>
  <si>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</si>
  <si>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</si>
  <si>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</si>
  <si>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</si>
  <si>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</si>
  <si>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</si>
  <si>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</si>
  <si>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</si>
  <si>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</si>
  <si>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</si>
  <si>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</si>
  <si>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</si>
  <si>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</si>
  <si>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</si>
  <si>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</si>
  <si>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</si>
  <si>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</si>
  <si>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</si>
  <si>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</si>
  <si>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</si>
  <si>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</si>
  <si>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</si>
  <si>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</si>
  <si>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</si>
  <si>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</si>
  <si>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</si>
  <si>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</si>
  <si>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</si>
  <si>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</si>
  <si>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</si>
  <si>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</si>
  <si>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</si>
  <si>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</si>
  <si>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</si>
  <si>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</si>
  <si>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</si>
  <si>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</si>
  <si>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</si>
  <si>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</si>
  <si>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</si>
  <si>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</si>
  <si>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</si>
  <si>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</si>
  <si>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</si>
  <si>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</si>
  <si>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</si>
  <si>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</si>
  <si>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</si>
  <si>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</si>
  <si>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</si>
  <si>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</si>
  <si>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</si>
  <si>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</si>
  <si>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</si>
  <si>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</si>
  <si>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</si>
  <si>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</si>
  <si>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</si>
  <si>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</si>
  <si>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</si>
  <si>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</si>
  <si>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</si>
  <si>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</si>
  <si>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</si>
  <si>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</si>
  <si>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</si>
  <si>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</si>
  <si>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</si>
  <si>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</si>
  <si>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</si>
  <si>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</si>
  <si>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</si>
  <si>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</si>
  <si>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</si>
  <si>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</si>
  <si>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</si>
  <si>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</si>
  <si>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</si>
  <si>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</si>
  <si>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</si>
  <si>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</si>
  <si>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</si>
  <si>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</si>
  <si>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</si>
  <si>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</si>
  <si>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</si>
  <si>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</si>
  <si>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</si>
  <si>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</si>
  <si>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</si>
  <si>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</si>
  <si>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</si>
  <si>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</si>
  <si>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</si>
  <si>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</si>
  <si>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</si>
  <si>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</si>
  <si>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</si>
  <si>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</si>
  <si>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</si>
  <si>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</si>
  <si>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</si>
  <si>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</si>
  <si>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</si>
  <si>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</si>
  <si>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</si>
  <si>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</si>
  <si>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</si>
  <si>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</si>
  <si>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</si>
  <si>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</si>
  <si>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</si>
  <si>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</si>
  <si>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</si>
  <si>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</si>
  <si>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</si>
  <si>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</si>
  <si>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</si>
  <si>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</si>
  <si>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</si>
  <si>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</si>
  <si>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</si>
  <si>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</si>
  <si>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</si>
  <si>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</si>
  <si>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</si>
  <si>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</si>
  <si>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</si>
  <si>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</si>
  <si>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</si>
  <si>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</si>
  <si>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</si>
  <si>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</si>
  <si>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</si>
  <si>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</si>
  <si>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</si>
  <si>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</si>
  <si>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</si>
  <si>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</si>
  <si>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</si>
  <si>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</si>
  <si>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</si>
  <si>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</si>
  <si>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</si>
  <si>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</si>
  <si>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</si>
  <si>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</si>
  <si>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</si>
  <si>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</si>
  <si>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</si>
  <si>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</si>
  <si>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</si>
  <si>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</si>
  <si>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</si>
  <si>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</si>
  <si>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</si>
  <si>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</si>
  <si>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</si>
  <si>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</si>
  <si>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</si>
  <si>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</si>
  <si>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</si>
  <si>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</si>
  <si>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</si>
  <si>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</si>
  <si>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</si>
  <si>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</si>
  <si>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</si>
  <si>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</si>
  <si>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</si>
  <si>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</si>
  <si>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</si>
  <si>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</si>
  <si>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</si>
  <si>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</si>
  <si>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</si>
  <si>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</si>
  <si>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</si>
  <si>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</si>
  <si>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</si>
  <si>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</si>
  <si>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</si>
  <si>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</si>
  <si>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</si>
  <si>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</si>
  <si>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</si>
  <si>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</si>
  <si>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</si>
  <si>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</si>
  <si>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</si>
  <si>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</si>
  <si>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</si>
  <si>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</si>
  <si>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</si>
  <si>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</si>
  <si>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</si>
  <si>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</si>
  <si>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</si>
  <si>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</si>
  <si>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</si>
  <si>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</si>
  <si>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</si>
  <si>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</si>
  <si>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</si>
  <si>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</si>
  <si>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</si>
  <si>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</si>
  <si>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</si>
  <si>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</si>
  <si>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</si>
  <si>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</si>
  <si>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</si>
  <si>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</si>
  <si>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</si>
  <si>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</si>
  <si>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</si>
  <si>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</si>
  <si>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</si>
  <si>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</si>
  <si>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</si>
  <si>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</si>
  <si>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</si>
  <si>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</si>
  <si>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</si>
  <si>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</si>
  <si>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</si>
  <si>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</si>
  <si>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</si>
  <si>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</si>
  <si>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</si>
  <si>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</si>
  <si>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</si>
  <si>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</si>
  <si>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</si>
  <si>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</si>
  <si>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</si>
  <si>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</si>
  <si>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</si>
  <si>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</si>
  <si>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</si>
  <si>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</si>
  <si>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</si>
  <si>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</si>
  <si>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</si>
  <si>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</si>
  <si>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</si>
  <si>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</si>
  <si>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</si>
  <si>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</si>
  <si>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</si>
  <si>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</si>
  <si>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</si>
  <si>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</si>
  <si>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</si>
  <si>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</si>
  <si>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</si>
  <si>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</si>
  <si>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</si>
  <si>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</si>
  <si>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</si>
  <si>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</si>
  <si>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</si>
  <si>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</si>
  <si>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</si>
  <si>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</si>
  <si>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</si>
  <si>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</si>
  <si>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</si>
  <si>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</si>
  <si>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</si>
  <si>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</si>
  <si>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</si>
  <si>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</si>
  <si>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</si>
  <si>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</si>
  <si>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</si>
  <si>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</si>
  <si>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</si>
  <si>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</si>
  <si>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</si>
  <si>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</si>
  <si>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</si>
  <si>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</si>
  <si>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</si>
  <si>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</si>
  <si>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</si>
  <si>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</si>
  <si>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</si>
  <si>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</si>
  <si>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</si>
  <si>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</si>
  <si>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</si>
  <si>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</si>
  <si>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</si>
  <si>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</si>
  <si>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</si>
  <si>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</si>
  <si>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</si>
  <si>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</si>
  <si>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</si>
  <si>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</si>
  <si>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</si>
  <si>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</si>
  <si>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</si>
  <si>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</si>
  <si>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</si>
  <si>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</si>
  <si>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</si>
  <si>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</si>
  <si>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</si>
  <si>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</si>
  <si>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</si>
  <si>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</si>
  <si>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</si>
  <si>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</si>
  <si>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</si>
  <si>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</si>
  <si>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</si>
  <si>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</si>
  <si>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</si>
  <si>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</si>
  <si>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</si>
  <si>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</si>
  <si>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</si>
  <si>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</si>
  <si>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</si>
  <si>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</si>
  <si>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</si>
  <si>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</si>
  <si>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</si>
  <si>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</si>
  <si>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</si>
  <si>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</si>
  <si>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</si>
  <si>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</si>
  <si>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</si>
  <si>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</si>
  <si>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</si>
  <si>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</si>
  <si>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</si>
  <si>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</si>
  <si>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</si>
  <si>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</si>
  <si>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</si>
  <si>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</si>
  <si>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</si>
  <si>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</si>
  <si>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</si>
  <si>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</si>
  <si>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</si>
  <si>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</si>
  <si>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</si>
  <si>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</si>
  <si>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</si>
  <si>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</si>
  <si>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</si>
  <si>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</si>
  <si>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</si>
  <si>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</si>
  <si>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</si>
  <si>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</si>
  <si>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</si>
  <si>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</si>
  <si>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</si>
  <si>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</si>
  <si>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</si>
  <si>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</si>
  <si>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</si>
  <si>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</si>
  <si>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</si>
  <si>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</si>
  <si>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</si>
  <si>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</si>
  <si>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</si>
  <si>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</si>
  <si>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</si>
  <si>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</si>
  <si>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</si>
  <si>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</si>
  <si>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</si>
  <si>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</si>
  <si>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</si>
  <si>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</si>
  <si>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</si>
  <si>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</si>
  <si>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</si>
  <si>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</si>
  <si>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</si>
  <si>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</si>
  <si>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</si>
  <si>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</si>
  <si>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</si>
  <si>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</si>
  <si>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</si>
  <si>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</si>
  <si>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</si>
  <si>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</si>
  <si>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</si>
  <si>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</si>
  <si>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</si>
  <si>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</si>
  <si>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</si>
  <si>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</si>
  <si>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</si>
  <si>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</si>
  <si>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</si>
  <si>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</si>
  <si>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</si>
  <si>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</si>
  <si>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</si>
  <si>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</si>
  <si>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</si>
  <si>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</si>
  <si>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</si>
  <si>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</si>
  <si>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</si>
  <si>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</si>
  <si>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</si>
  <si>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</si>
  <si>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</si>
  <si>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</si>
  <si>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</si>
  <si>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</si>
  <si>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</si>
  <si>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</si>
  <si>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</si>
  <si>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</si>
  <si>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</si>
  <si>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</si>
  <si>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</si>
  <si>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</si>
  <si>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</si>
  <si>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</si>
  <si>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</si>
  <si>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</si>
  <si>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</si>
  <si>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</si>
  <si>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</si>
  <si>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</si>
  <si>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</si>
  <si>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</si>
  <si>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</si>
  <si>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</si>
  <si>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</si>
  <si>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</si>
  <si>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</si>
  <si>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</si>
  <si>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</si>
  <si>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</si>
  <si>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</si>
  <si>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</si>
  <si>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</si>
  <si>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</si>
  <si>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</si>
  <si>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</si>
  <si>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</si>
  <si>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</si>
  <si>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</si>
  <si>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</si>
  <si>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</si>
  <si>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</si>
  <si>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</si>
  <si>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</si>
  <si>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</si>
  <si>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</si>
  <si>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</si>
  <si>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</si>
  <si>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</si>
  <si>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</si>
  <si>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</si>
  <si>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</si>
  <si>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</si>
  <si>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</si>
  <si>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</si>
  <si>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</si>
  <si>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</si>
  <si>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</si>
  <si>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</si>
  <si>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</si>
  <si>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</si>
  <si>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</si>
  <si>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</si>
  <si>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</si>
  <si>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</si>
  <si>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</si>
  <si>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</si>
  <si>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</si>
  <si>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</si>
  <si>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</si>
  <si>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</si>
  <si>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</si>
  <si>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</si>
  <si>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</si>
  <si>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</si>
  <si>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</si>
  <si>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</si>
  <si>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</si>
  <si>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</si>
  <si>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</si>
  <si>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</si>
  <si>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</si>
  <si>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</si>
  <si>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</si>
  <si>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</si>
  <si>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</si>
  <si>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</si>
  <si>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</si>
  <si>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</si>
  <si>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</si>
  <si>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</si>
  <si>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</si>
  <si>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</si>
  <si>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</si>
  <si>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</si>
  <si>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</si>
  <si>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</si>
  <si>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</si>
  <si>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</si>
  <si>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</si>
  <si>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</si>
  <si>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</si>
  <si>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</si>
  <si>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</si>
  <si>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</si>
  <si>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</si>
  <si>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</si>
  <si>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</si>
  <si>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</si>
  <si>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</si>
  <si>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</si>
  <si>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</si>
  <si>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</si>
  <si>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</si>
  <si>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</si>
  <si>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</si>
  <si>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</si>
  <si>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</si>
  <si>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</si>
  <si>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</si>
  <si>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</si>
  <si>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</si>
  <si>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</si>
  <si>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</si>
  <si>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</si>
  <si>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</si>
  <si>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</si>
  <si>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</si>
  <si>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</si>
  <si>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</si>
  <si>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</si>
  <si>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</si>
  <si>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</si>
  <si>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</si>
  <si>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</si>
  <si>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</si>
  <si>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</si>
  <si>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</si>
  <si>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</si>
  <si>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</si>
  <si>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</si>
  <si>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</si>
  <si>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</si>
  <si>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</si>
  <si>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</si>
  <si>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</si>
  <si>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</si>
  <si>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</si>
  <si>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</si>
  <si>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</si>
  <si>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</si>
  <si>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</si>
  <si>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</si>
  <si>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</si>
  <si>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</si>
  <si>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</si>
  <si>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</si>
  <si>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</si>
  <si>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</si>
  <si>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</si>
  <si>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</si>
  <si>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</si>
  <si>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</si>
  <si>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</si>
  <si>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</si>
  <si>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</si>
  <si>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</si>
  <si>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</si>
  <si>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</si>
  <si>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</si>
  <si>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</si>
  <si>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</si>
  <si>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</si>
  <si>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</si>
  <si>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</si>
  <si>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</si>
  <si>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</si>
  <si>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</si>
  <si>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</si>
  <si>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</si>
  <si>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</si>
  <si>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</si>
  <si>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</si>
  <si>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</si>
  <si>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</si>
  <si>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</si>
  <si>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</si>
  <si>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</si>
  <si>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</si>
  <si>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</si>
  <si>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</si>
  <si>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</si>
  <si>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</si>
  <si>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</si>
  <si>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</si>
  <si>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</si>
  <si>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</si>
  <si>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</si>
  <si>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</si>
  <si>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</si>
  <si>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</si>
  <si>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</si>
  <si>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</si>
  <si>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</si>
  <si>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</si>
  <si>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</si>
  <si>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</si>
  <si>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</si>
  <si>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</si>
  <si>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</si>
  <si>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</si>
  <si>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</si>
  <si>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</si>
  <si>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</si>
  <si>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</si>
  <si>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</si>
  <si>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</si>
  <si>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</si>
  <si>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</si>
  <si>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</si>
  <si>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</si>
  <si>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</si>
  <si>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</si>
  <si>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</si>
  <si>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</si>
  <si>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</si>
  <si>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</si>
  <si>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</si>
  <si>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</si>
  <si>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</si>
  <si>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</si>
  <si>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</si>
  <si>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</si>
  <si>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</si>
  <si>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</si>
  <si>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</si>
  <si>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</si>
  <si>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</si>
  <si>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</si>
  <si>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</si>
  <si>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</si>
  <si>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</si>
  <si>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</si>
  <si>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</si>
  <si>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</si>
  <si>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</si>
  <si>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</si>
  <si>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</si>
  <si>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</si>
  <si>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</si>
  <si>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</si>
  <si>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</si>
  <si>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</si>
  <si>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</si>
  <si>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</si>
  <si>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</si>
  <si>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</si>
  <si>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</si>
  <si>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</si>
  <si>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</si>
  <si>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</si>
  <si>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</si>
  <si>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</si>
  <si>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</si>
  <si>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</si>
  <si>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</si>
  <si>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</si>
  <si>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</si>
  <si>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</si>
  <si>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</si>
  <si>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</si>
  <si>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</si>
  <si>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</si>
  <si>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</si>
  <si>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</si>
  <si>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</si>
  <si>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</si>
  <si>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</si>
  <si>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</si>
  <si>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</si>
  <si>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</si>
  <si>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</si>
  <si>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</si>
  <si>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</si>
  <si>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</si>
  <si>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</si>
  <si>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</si>
  <si>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</si>
  <si>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</si>
  <si>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</si>
  <si>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</si>
  <si>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</si>
  <si>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</si>
  <si>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</si>
  <si>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</si>
  <si>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</si>
  <si>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</si>
  <si>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</si>
  <si>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</si>
  <si>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</si>
  <si>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</si>
  <si>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</si>
  <si>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</si>
  <si>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</si>
  <si>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</si>
  <si>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</si>
  <si>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</si>
  <si>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</si>
  <si>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</si>
  <si>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</si>
  <si>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</si>
  <si>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</si>
  <si>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</si>
  <si>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</si>
  <si>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</si>
  <si>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</si>
  <si>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</si>
  <si>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</si>
  <si>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</si>
  <si>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</si>
  <si>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</si>
  <si>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</si>
  <si>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</si>
  <si>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</si>
  <si>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</si>
  <si>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</si>
  <si>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</si>
  <si>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</si>
  <si>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</si>
  <si>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</si>
  <si>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</si>
  <si>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</si>
  <si>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</si>
  <si>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</si>
  <si>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</si>
  <si>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</si>
  <si>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</si>
  <si>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</si>
  <si>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</si>
  <si>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</si>
  <si>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</si>
  <si>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</si>
  <si>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</si>
  <si>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</si>
  <si>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</si>
  <si>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</si>
  <si>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</si>
  <si>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</si>
  <si>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</si>
  <si>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</si>
  <si>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</si>
  <si>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</si>
  <si>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</si>
  <si>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</si>
  <si>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</si>
  <si>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</si>
  <si>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</si>
  <si>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</si>
  <si>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</si>
  <si>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</si>
  <si>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</si>
  <si>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</si>
  <si>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</si>
  <si>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</si>
  <si>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</si>
  <si>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</si>
  <si>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</si>
  <si>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</si>
  <si>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</si>
  <si>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</si>
  <si>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</si>
  <si>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</si>
  <si>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</si>
  <si>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</si>
  <si>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</si>
  <si>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</si>
  <si>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</si>
  <si>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</si>
  <si>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</si>
  <si>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</si>
  <si>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</si>
  <si>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</si>
  <si>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</si>
  <si>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</si>
  <si>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</si>
  <si>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</si>
  <si>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</si>
  <si>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</si>
  <si>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</si>
  <si>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</si>
  <si>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</si>
  <si>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</si>
  <si>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</si>
  <si>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</si>
  <si>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</si>
  <si>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</si>
  <si>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</si>
  <si>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</si>
  <si>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</si>
  <si>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</si>
  <si>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</si>
  <si>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</si>
  <si>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</si>
  <si>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</si>
  <si>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</si>
  <si>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</si>
  <si>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</si>
  <si>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</si>
  <si>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</si>
  <si>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</si>
  <si>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</si>
  <si>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</si>
  <si>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</si>
  <si>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</si>
  <si>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</si>
  <si>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</si>
  <si>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</si>
  <si>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</si>
  <si>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</si>
  <si>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</si>
  <si>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</si>
  <si>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</si>
  <si>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</si>
  <si>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</si>
  <si>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</si>
  <si>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</si>
  <si>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</si>
  <si>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</si>
  <si>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</si>
  <si>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</si>
  <si>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</si>
  <si>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</si>
  <si>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</si>
  <si>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</si>
  <si>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</si>
  <si>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</si>
  <si>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</si>
  <si>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</si>
  <si>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</si>
  <si>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</si>
  <si>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</si>
  <si>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</si>
  <si>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</si>
  <si>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</si>
  <si>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</si>
  <si>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</si>
  <si>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</si>
  <si>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</si>
  <si>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</si>
  <si>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</si>
  <si>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</si>
  <si>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</si>
  <si>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</si>
  <si>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</si>
  <si>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</si>
  <si>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</si>
  <si>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</si>
  <si>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</si>
  <si>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</si>
  <si>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</si>
  <si>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</si>
  <si>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</si>
  <si>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</si>
  <si>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</si>
  <si>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</si>
  <si>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</si>
  <si>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</si>
  <si>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</si>
  <si>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</si>
  <si>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</si>
  <si>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</si>
  <si>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</si>
  <si>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</si>
  <si>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</si>
  <si>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</si>
  <si>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</si>
  <si>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</si>
  <si>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</si>
  <si>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</si>
  <si>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</si>
  <si>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</si>
  <si>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</si>
  <si>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</si>
  <si>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</si>
  <si>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</si>
  <si>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</si>
  <si>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</si>
  <si>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</si>
  <si>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</si>
  <si>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</si>
  <si>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</si>
  <si>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</si>
  <si>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</si>
  <si>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</si>
  <si>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</si>
  <si>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</si>
  <si>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</si>
  <si>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</si>
  <si>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</si>
  <si>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</si>
  <si>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</si>
  <si>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</si>
  <si>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</si>
  <si>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</si>
  <si>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</si>
  <si>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</si>
  <si>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</si>
  <si>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</si>
  <si>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</si>
  <si>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</si>
  <si>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</si>
  <si>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</si>
  <si>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</si>
  <si>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</si>
  <si>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</si>
  <si>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</si>
  <si>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</si>
  <si>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</si>
  <si>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</si>
  <si>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</si>
  <si>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</si>
  <si>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</si>
  <si>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</si>
  <si>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</si>
  <si>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</si>
  <si>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</si>
  <si>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</si>
  <si>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</si>
  <si>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</si>
  <si>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</si>
  <si>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</si>
  <si>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</si>
  <si>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</si>
  <si>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</si>
  <si>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</si>
  <si>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</si>
  <si>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</si>
  <si>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</si>
  <si>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</si>
  <si>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</si>
  <si>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</si>
  <si>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</si>
  <si>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</si>
  <si>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</si>
  <si>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</si>
  <si>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</si>
  <si>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</si>
  <si>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</si>
  <si>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</si>
  <si>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</si>
  <si>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</si>
  <si>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</si>
  <si>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</si>
  <si>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</si>
  <si>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</si>
  <si>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</si>
  <si>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</si>
  <si>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</si>
  <si>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</si>
  <si>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</si>
  <si>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</si>
  <si>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</si>
  <si>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</si>
  <si>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</si>
  <si>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</si>
  <si>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</si>
  <si>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</si>
  <si>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</si>
  <si>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</si>
  <si>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</si>
  <si>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</si>
  <si>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</si>
  <si>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</si>
  <si>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</si>
  <si>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</si>
  <si>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</si>
  <si>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</si>
  <si>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</si>
  <si>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</si>
  <si>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</si>
  <si>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</si>
  <si>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</si>
  <si>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</si>
  <si>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</si>
  <si>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</si>
  <si>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</si>
  <si>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</si>
  <si>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</si>
  <si>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</si>
  <si>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</si>
  <si>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</si>
  <si>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</si>
  <si>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</si>
  <si>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</si>
  <si>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</si>
  <si>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</si>
  <si>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</si>
  <si>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</si>
  <si>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</si>
  <si>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</si>
  <si>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</si>
  <si>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</si>
  <si>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</si>
  <si>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</si>
  <si>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</si>
  <si>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</si>
  <si>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</si>
  <si>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</si>
  <si>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</si>
  <si>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</si>
  <si>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</si>
  <si>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</si>
  <si>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</si>
  <si>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</si>
  <si>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</si>
  <si>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</si>
  <si>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</si>
  <si>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</si>
  <si>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</si>
  <si>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</si>
  <si>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</si>
  <si>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</si>
  <si>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</si>
  <si>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</si>
  <si>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</si>
  <si>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</si>
  <si>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</si>
  <si>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</si>
  <si>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</si>
  <si>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</si>
  <si>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</si>
  <si>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</si>
  <si>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</si>
  <si>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</si>
  <si>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</si>
  <si>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</si>
  <si>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</si>
  <si>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</si>
  <si>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</si>
  <si>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</si>
  <si>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</si>
  <si>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</si>
  <si>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</si>
  <si>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</si>
  <si>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</si>
  <si>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</si>
  <si>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</si>
  <si>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</si>
  <si>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</si>
  <si>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</si>
  <si>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</si>
  <si>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</si>
  <si>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</si>
  <si>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</si>
  <si>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</si>
  <si>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</si>
  <si>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</si>
  <si>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</si>
  <si>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</si>
  <si>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</si>
  <si>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</si>
  <si>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</si>
  <si>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</si>
  <si>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</si>
  <si>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</si>
  <si>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</si>
  <si>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</si>
  <si>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</si>
  <si>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</si>
  <si>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</si>
  <si>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</si>
  <si>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</si>
  <si>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</si>
  <si>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</si>
  <si>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</si>
  <si>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</si>
  <si>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</si>
  <si>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</si>
  <si>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</si>
  <si>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</si>
  <si>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</si>
  <si>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</si>
  <si>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</si>
  <si>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</si>
  <si>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</si>
  <si>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</si>
  <si>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</si>
  <si>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</si>
  <si>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</si>
  <si>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</si>
  <si>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</si>
  <si>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</si>
  <si>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</si>
  <si>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</si>
  <si>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</si>
  <si>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</si>
  <si>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</si>
  <si>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</si>
  <si>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</si>
  <si>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</si>
  <si>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</si>
  <si>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</si>
  <si>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</si>
  <si>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</si>
  <si>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</si>
  <si>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</si>
  <si>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</si>
  <si>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</si>
  <si>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</si>
  <si>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</si>
  <si>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</si>
  <si>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</si>
  <si>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</si>
  <si>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</si>
  <si>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</si>
  <si>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</si>
  <si>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</si>
  <si>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</si>
  <si>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</si>
  <si>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</si>
  <si>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</si>
  <si>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</si>
  <si>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</si>
  <si>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</si>
  <si>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</si>
  <si>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</si>
  <si>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</si>
  <si>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</si>
  <si>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</si>
  <si>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</si>
  <si>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</si>
  <si>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</si>
  <si>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</si>
  <si>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</si>
  <si>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</si>
  <si>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</si>
  <si>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</si>
  <si>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</si>
  <si>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</si>
  <si>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</si>
  <si>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</si>
  <si>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</si>
  <si>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</si>
  <si>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</si>
  <si>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</si>
  <si>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</si>
  <si>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</si>
  <si>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</si>
  <si>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</si>
  <si>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</si>
  <si>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</si>
  <si>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</si>
  <si>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</si>
  <si>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</si>
  <si>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</si>
  <si>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</si>
  <si>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</si>
  <si>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</si>
  <si>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</si>
  <si>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</si>
  <si>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</si>
  <si>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</si>
  <si>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</si>
  <si>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</si>
  <si>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</si>
  <si>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</si>
  <si>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</si>
  <si>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</si>
  <si>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</si>
  <si>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</si>
  <si>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</si>
  <si>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</si>
  <si>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</si>
  <si>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</si>
  <si>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</si>
  <si>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</si>
  <si>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</si>
  <si>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</si>
  <si>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</si>
  <si>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</si>
  <si>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</si>
  <si>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</si>
  <si>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</si>
  <si>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</si>
  <si>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</si>
  <si>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</si>
  <si>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</si>
  <si>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</si>
  <si>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</si>
  <si>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</si>
  <si>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</si>
  <si>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</si>
  <si>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</si>
  <si>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</si>
  <si>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</si>
  <si>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</si>
  <si>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</si>
  <si>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</si>
  <si>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</si>
  <si>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</si>
  <si>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</si>
  <si>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</si>
  <si>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</si>
  <si>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</si>
  <si>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</si>
  <si>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</si>
  <si>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</si>
  <si>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</si>
  <si>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</si>
  <si>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</si>
  <si>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</si>
  <si>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</si>
  <si>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</si>
  <si>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</si>
  <si>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</si>
  <si>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</si>
  <si>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</si>
  <si>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</si>
  <si>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</si>
  <si>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</si>
  <si>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</si>
  <si>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</si>
  <si>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</si>
  <si>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</si>
  <si>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</si>
  <si>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</si>
  <si>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</si>
  <si>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</si>
  <si>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</si>
  <si>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</si>
  <si>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</si>
  <si>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</si>
  <si>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</si>
  <si>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</si>
  <si>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</si>
  <si>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</si>
  <si>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</si>
  <si>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</si>
  <si>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</si>
  <si>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</si>
  <si>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</si>
  <si>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</si>
  <si>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</si>
  <si>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</si>
  <si>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</si>
  <si>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</si>
  <si>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</si>
  <si>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</si>
  <si>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</si>
  <si>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</si>
  <si>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</si>
  <si>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</si>
  <si>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</si>
  <si>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</si>
  <si>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</si>
  <si>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</si>
  <si>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</si>
  <si>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</si>
  <si>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</si>
  <si>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</si>
  <si>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</si>
  <si>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</si>
  <si>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</si>
  <si>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</si>
  <si>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</si>
  <si>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</si>
  <si>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</si>
  <si>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</si>
  <si>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</si>
  <si>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</si>
  <si>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</si>
  <si>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</si>
  <si>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</si>
  <si>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</si>
  <si>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</si>
  <si>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</si>
  <si>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</si>
  <si>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</si>
  <si>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</si>
  <si>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</si>
  <si>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</si>
  <si>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</si>
  <si>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</si>
  <si>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</si>
  <si>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</si>
  <si>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</si>
  <si>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</si>
  <si>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</si>
  <si>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</si>
  <si>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</si>
  <si>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</si>
  <si>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</si>
  <si>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</si>
  <si>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</si>
  <si>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</si>
  <si>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</si>
  <si>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</si>
  <si>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</si>
  <si>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</si>
  <si>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</si>
  <si>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</si>
  <si>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</si>
  <si>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</si>
  <si>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</si>
  <si>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</si>
  <si>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</si>
  <si>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</si>
  <si>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</si>
  <si>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</si>
  <si>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</si>
  <si>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</si>
  <si>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</si>
  <si>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</si>
  <si>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</si>
  <si>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</si>
  <si>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</si>
  <si>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</si>
  <si>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</si>
  <si>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</si>
  <si>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</si>
  <si>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</si>
  <si>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</si>
  <si>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</si>
  <si>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</si>
  <si>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</si>
  <si>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</si>
  <si>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</si>
  <si>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</si>
  <si>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</si>
  <si>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</si>
  <si>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</si>
  <si>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</si>
  <si>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</si>
  <si>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</si>
  <si>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</si>
  <si>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</si>
  <si>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</si>
  <si>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</si>
  <si>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</si>
  <si>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</si>
  <si>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</si>
  <si>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</si>
  <si>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</si>
  <si>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</si>
  <si>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</si>
  <si>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</si>
  <si>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</si>
  <si>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</si>
  <si>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</si>
  <si>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</si>
  <si>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</si>
  <si>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</si>
  <si>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</si>
  <si>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</si>
  <si>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</si>
  <si>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</si>
  <si>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</si>
  <si>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</si>
  <si>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</si>
  <si>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</si>
  <si>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</si>
  <si>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</si>
  <si>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</si>
  <si>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</si>
  <si>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</si>
  <si>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</si>
  <si>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</si>
  <si>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</si>
  <si>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</si>
  <si>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</si>
  <si>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</si>
  <si>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</si>
  <si>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</si>
  <si>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</si>
  <si>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</si>
  <si>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</si>
  <si>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</si>
  <si>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</si>
  <si>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</si>
  <si>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</si>
  <si>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</si>
  <si>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</si>
  <si>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</si>
  <si>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</si>
  <si>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</si>
  <si>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</si>
  <si>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</si>
  <si>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</si>
  <si>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</si>
  <si>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</si>
  <si>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</si>
  <si>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</si>
  <si>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</si>
  <si>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</si>
  <si>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</si>
  <si>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</si>
  <si>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</si>
  <si>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</si>
  <si>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</si>
  <si>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</si>
  <si>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</si>
  <si>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</si>
  <si>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</si>
  <si>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</si>
  <si>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</si>
  <si>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</si>
  <si>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</si>
  <si>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</si>
  <si>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</si>
  <si>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</si>
  <si>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</si>
  <si>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</si>
  <si>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</si>
  <si>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</si>
  <si>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</si>
  <si>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</si>
  <si>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</si>
  <si>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</si>
  <si>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</si>
  <si>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</si>
  <si>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</si>
  <si>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</si>
  <si>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</si>
  <si>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</si>
  <si>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</si>
  <si>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</si>
  <si>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</si>
  <si>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</si>
  <si>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</si>
  <si>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</si>
  <si>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</si>
  <si>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</si>
  <si>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</si>
  <si>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</si>
  <si>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</si>
  <si>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</si>
  <si>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</si>
  <si>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</si>
  <si>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</si>
  <si>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</si>
  <si>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</si>
  <si>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</si>
  <si>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</si>
  <si>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</si>
  <si>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</si>
  <si>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</si>
  <si>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</si>
  <si>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</si>
  <si>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</si>
  <si>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</si>
  <si>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</si>
  <si>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</si>
  <si>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</si>
  <si>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</si>
  <si>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</si>
  <si>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</si>
  <si>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</si>
  <si>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</si>
  <si>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</si>
  <si>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</si>
  <si>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</si>
  <si>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</si>
  <si>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</si>
  <si>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</si>
  <si>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</si>
  <si>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</si>
  <si>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</si>
  <si>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</si>
  <si>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</si>
  <si>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</si>
  <si>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</si>
  <si>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</si>
  <si>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</si>
  <si>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</si>
  <si>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</si>
  <si>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</si>
  <si>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</si>
  <si>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</si>
  <si>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</si>
  <si>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</si>
  <si>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</si>
  <si>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</si>
  <si>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</si>
  <si>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</si>
  <si>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</si>
  <si>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</si>
  <si>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</si>
  <si>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</si>
  <si>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</si>
  <si>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</si>
  <si>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</si>
  <si>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</si>
  <si>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</si>
  <si>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</si>
  <si>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</si>
  <si>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</si>
  <si>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</si>
  <si>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</si>
  <si>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</si>
  <si>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</si>
  <si>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</si>
  <si>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</si>
  <si>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</si>
  <si>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</si>
  <si>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</si>
  <si>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</si>
  <si>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</si>
  <si>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</si>
  <si>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</si>
  <si>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</si>
  <si>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</si>
  <si>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</si>
  <si>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</si>
  <si>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</si>
  <si>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</si>
  <si>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</si>
  <si>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</si>
  <si>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</si>
  <si>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</si>
  <si>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</si>
  <si>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</si>
  <si>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</si>
  <si>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</si>
  <si>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</si>
  <si>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</si>
  <si>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</si>
  <si>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</si>
  <si>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</si>
  <si>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</si>
  <si>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</si>
  <si>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</si>
  <si>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</si>
  <si>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</si>
  <si>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</si>
  <si>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</si>
  <si>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</si>
  <si>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</si>
  <si>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</si>
  <si>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</si>
  <si>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</si>
  <si>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</si>
  <si>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</si>
  <si>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</si>
  <si>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</si>
  <si>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</si>
  <si>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</si>
  <si>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</si>
  <si>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</si>
  <si>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</si>
  <si>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</si>
  <si>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</si>
  <si>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</si>
  <si>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</si>
  <si>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</si>
  <si>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</si>
  <si>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</si>
  <si>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</si>
  <si>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</si>
  <si>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</si>
  <si>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</si>
  <si>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</si>
  <si>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</si>
  <si>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</si>
  <si>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</si>
  <si>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</si>
  <si>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</si>
  <si>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</si>
  <si>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</si>
  <si>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</si>
  <si>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</si>
  <si>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</si>
  <si>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</si>
  <si>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</si>
  <si>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</si>
  <si>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</si>
  <si>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</si>
  <si>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</si>
  <si>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</si>
  <si>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</si>
  <si>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</si>
  <si>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</si>
  <si>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</si>
  <si>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</si>
  <si>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</si>
  <si>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</si>
  <si>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</si>
  <si>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</si>
  <si>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</si>
  <si>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</si>
  <si>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</si>
  <si>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</si>
  <si>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</si>
  <si>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</si>
  <si>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</si>
  <si>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</si>
  <si>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</si>
  <si>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</si>
  <si>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</si>
  <si>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</si>
  <si>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</si>
  <si>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</si>
  <si>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</si>
  <si>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</si>
  <si>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</si>
  <si>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</si>
  <si>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</si>
  <si>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</si>
  <si>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</si>
  <si>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</si>
  <si>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</si>
  <si>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</si>
  <si>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</si>
  <si>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</si>
  <si>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</si>
  <si>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</si>
  <si>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</si>
  <si>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</si>
  <si>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</si>
  <si>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</si>
  <si>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</si>
  <si>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</si>
  <si>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</si>
  <si>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</si>
  <si>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</si>
  <si>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</si>
  <si>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</si>
  <si>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</si>
  <si>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</si>
  <si>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</si>
  <si>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</si>
  <si>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</si>
  <si>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</si>
  <si>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</si>
  <si>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</si>
  <si>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</si>
  <si>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</si>
  <si>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</si>
  <si>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</si>
  <si>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</si>
  <si>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</si>
  <si>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</si>
  <si>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</si>
  <si>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</si>
  <si>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</si>
  <si>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</si>
  <si>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</si>
  <si>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</si>
  <si>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</si>
  <si>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</si>
  <si>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</si>
  <si>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</si>
  <si>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</si>
  <si>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</si>
  <si>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</si>
  <si>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</si>
  <si>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</si>
  <si>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</si>
  <si>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</si>
  <si>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</si>
  <si>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</si>
  <si>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</si>
  <si>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</si>
  <si>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</si>
  <si>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</si>
  <si>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</si>
  <si>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</si>
  <si>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</si>
  <si>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</si>
  <si>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</si>
  <si>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</si>
  <si>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</si>
  <si>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</si>
  <si>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</si>
  <si>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</si>
  <si>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</si>
  <si>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</si>
  <si>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</si>
  <si>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</si>
  <si>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</si>
  <si>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</si>
  <si>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</si>
  <si>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</si>
  <si>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</si>
  <si>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</si>
  <si>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</si>
  <si>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</si>
  <si>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</si>
  <si>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</si>
  <si>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</si>
  <si>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</si>
  <si>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</si>
  <si>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</si>
  <si>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</si>
  <si>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</si>
  <si>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</si>
  <si>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</si>
  <si>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</si>
  <si>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</si>
  <si>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</si>
  <si>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</si>
  <si>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</si>
  <si>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</si>
  <si>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</si>
  <si>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</si>
  <si>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</si>
  <si>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</si>
  <si>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</si>
  <si>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</si>
  <si>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</si>
  <si>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</si>
  <si>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</si>
  <si>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</si>
  <si>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</si>
  <si>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</si>
  <si>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</si>
  <si>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</si>
  <si>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</si>
  <si>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</si>
  <si>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</si>
  <si>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</si>
  <si>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</si>
  <si>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</si>
  <si>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</si>
  <si>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</si>
  <si>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</si>
  <si>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</si>
  <si>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</si>
  <si>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</si>
  <si>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</si>
  <si>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</si>
  <si>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</si>
  <si>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</si>
  <si>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</si>
  <si>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</si>
  <si>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</si>
  <si>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</si>
  <si>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</si>
  <si>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</si>
  <si>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</si>
  <si>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</si>
  <si>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</si>
  <si>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</si>
  <si>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</si>
  <si>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</si>
  <si>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</si>
  <si>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</si>
  <si>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</si>
  <si>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</si>
  <si>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</si>
  <si>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</si>
  <si>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</si>
  <si>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</si>
  <si>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</si>
  <si>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</si>
  <si>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</si>
  <si>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</si>
  <si>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</si>
  <si>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</si>
  <si>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</si>
  <si>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</si>
  <si>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</si>
  <si>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</si>
  <si>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</si>
  <si>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</si>
  <si>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</si>
  <si>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</si>
  <si>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</si>
  <si>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</si>
  <si>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</si>
  <si>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</si>
  <si>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</si>
  <si>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</si>
  <si>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</si>
  <si>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</si>
  <si>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</si>
  <si>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</si>
  <si>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</si>
  <si>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</si>
  <si>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</si>
  <si>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</si>
  <si>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</si>
  <si>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</si>
  <si>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</si>
  <si>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</si>
  <si>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</si>
  <si>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</si>
  <si>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</si>
  <si>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</si>
  <si>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</si>
  <si>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</si>
  <si>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</si>
  <si>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</si>
  <si>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</si>
  <si>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</si>
  <si>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</si>
  <si>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</si>
  <si>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</si>
  <si>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</si>
  <si>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</si>
  <si>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</si>
  <si>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</si>
  <si>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</si>
  <si>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</si>
  <si>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</si>
  <si>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</si>
  <si>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</si>
  <si>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</si>
  <si>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</si>
  <si>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</si>
  <si>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</si>
  <si>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</si>
  <si>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</si>
  <si>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</si>
  <si>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</si>
  <si>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</si>
  <si>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</si>
  <si>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</si>
  <si>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</si>
  <si>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</si>
  <si>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</si>
  <si>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</si>
  <si>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</si>
  <si>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</si>
  <si>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</si>
  <si>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</si>
  <si>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</si>
  <si>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</si>
  <si>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</si>
  <si>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</si>
  <si>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</si>
  <si>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</si>
  <si>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</si>
  <si>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</si>
  <si>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</si>
  <si>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</si>
  <si>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</si>
  <si>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</si>
  <si>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</si>
  <si>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</si>
  <si>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</si>
  <si>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</si>
  <si>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</si>
  <si>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</si>
  <si>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</si>
  <si>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</si>
  <si>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</si>
  <si>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</si>
  <si>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</si>
  <si>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</si>
  <si>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</si>
  <si>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</si>
  <si>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</si>
  <si>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</si>
  <si>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</si>
  <si>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</si>
  <si>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</si>
  <si>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</si>
  <si>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</si>
  <si>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</si>
  <si>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</si>
  <si>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</si>
  <si>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</si>
  <si>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</si>
  <si>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</si>
  <si>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</si>
  <si>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</si>
  <si>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</si>
  <si>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</si>
  <si>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</si>
  <si>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</si>
  <si>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</si>
  <si>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</si>
  <si>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</si>
  <si>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</si>
  <si>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</si>
  <si>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</si>
  <si>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</si>
  <si>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</si>
  <si>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</si>
  <si>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</si>
  <si>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</si>
  <si>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</si>
  <si>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</si>
  <si>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</si>
  <si>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</si>
  <si>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</si>
  <si>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</si>
  <si>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</si>
  <si>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</si>
  <si>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</si>
  <si>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</si>
  <si>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</si>
  <si>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</si>
  <si>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</si>
  <si>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</si>
  <si>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</si>
  <si>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</si>
  <si>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</si>
  <si>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</si>
  <si>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</si>
  <si>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</si>
  <si>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</si>
  <si>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</si>
  <si>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</si>
  <si>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</si>
  <si>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</si>
  <si>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</si>
  <si>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</si>
  <si>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</si>
  <si>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</si>
  <si>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</si>
  <si>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</si>
  <si>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</si>
  <si>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</si>
  <si>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</si>
  <si>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</si>
  <si>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</si>
  <si>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</si>
  <si>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</si>
  <si>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</si>
  <si>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</si>
  <si>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</si>
  <si>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</si>
  <si>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</si>
  <si>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</si>
  <si>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</si>
  <si>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</si>
  <si>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</si>
  <si>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</si>
  <si>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</si>
  <si>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</si>
  <si>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</si>
  <si>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</si>
  <si>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</si>
  <si>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</si>
  <si>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</si>
  <si>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</si>
  <si>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</si>
  <si>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</si>
  <si>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</si>
  <si>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</si>
  <si>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</si>
  <si>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</si>
  <si>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</si>
  <si>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</si>
  <si>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</si>
  <si>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</si>
  <si>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</si>
  <si>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</si>
  <si>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</si>
  <si>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</si>
  <si>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</si>
  <si>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</si>
  <si>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</si>
  <si>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</si>
  <si>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</si>
  <si>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</si>
  <si>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</si>
  <si>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</si>
  <si>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</si>
  <si>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</si>
  <si>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</si>
  <si>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</si>
  <si>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</si>
  <si>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</si>
  <si>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</si>
  <si>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</si>
  <si>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</si>
  <si>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</si>
  <si>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</si>
  <si>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</si>
  <si>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</si>
  <si>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</si>
  <si>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</si>
  <si>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</si>
  <si>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</si>
  <si>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</si>
  <si>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</si>
  <si>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</si>
  <si>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</si>
  <si>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</si>
  <si>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</si>
  <si>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</si>
  <si>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</si>
  <si>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</si>
  <si>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</si>
  <si>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</si>
  <si>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</si>
  <si>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</si>
  <si>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</si>
  <si>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</si>
  <si>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</si>
  <si>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</si>
  <si>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</si>
  <si>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</si>
  <si>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</si>
  <si>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</si>
  <si>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</si>
  <si>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</si>
  <si>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</si>
  <si>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</si>
  <si>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</si>
  <si>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</si>
  <si>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</si>
  <si>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</si>
  <si>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</si>
  <si>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</si>
  <si>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</si>
  <si>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</si>
  <si>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</si>
  <si>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</si>
  <si>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</si>
  <si>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</si>
  <si>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</si>
  <si>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</si>
  <si>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</si>
  <si>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</si>
  <si>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</si>
  <si>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</si>
  <si>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</si>
  <si>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</si>
  <si>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</si>
  <si>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</si>
  <si>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</si>
  <si>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</si>
  <si>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</si>
  <si>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</si>
  <si>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</si>
  <si>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</si>
  <si>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</si>
  <si>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</si>
  <si>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</si>
  <si>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</si>
  <si>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</si>
  <si>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</si>
  <si>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</si>
  <si>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</si>
  <si>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</si>
  <si>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</si>
  <si>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</si>
  <si>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</si>
  <si>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</si>
  <si>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</si>
  <si>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</si>
  <si>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</si>
  <si>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</si>
  <si>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</si>
  <si>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</si>
  <si>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</si>
  <si>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</si>
  <si>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</si>
  <si>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</si>
  <si>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</si>
  <si>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</si>
  <si>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</si>
  <si>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</si>
  <si>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</si>
  <si>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</si>
  <si>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</si>
  <si>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</si>
  <si>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</si>
  <si>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</si>
  <si>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</si>
  <si>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</si>
  <si>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</si>
  <si>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</si>
  <si>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</si>
  <si>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</si>
  <si>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</si>
  <si>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</si>
  <si>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</si>
  <si>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</si>
  <si>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</si>
  <si>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</si>
  <si>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</si>
  <si>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</si>
  <si>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</si>
  <si>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</si>
  <si>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</si>
  <si>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</si>
  <si>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</si>
  <si>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</si>
  <si>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</si>
  <si>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</si>
  <si>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</si>
  <si>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</si>
  <si>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</si>
  <si>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</si>
  <si>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</si>
  <si>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</si>
  <si>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</si>
  <si>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</si>
  <si>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</si>
  <si>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</si>
  <si>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</si>
  <si>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</si>
  <si>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</si>
  <si>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</si>
  <si>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</si>
  <si>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</si>
  <si>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</si>
  <si>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</si>
  <si>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</si>
  <si>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</si>
  <si>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</si>
  <si>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</si>
  <si>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</si>
  <si>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</si>
  <si>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</si>
  <si>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</si>
  <si>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</si>
  <si>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</si>
  <si>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</si>
  <si>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</si>
  <si>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</si>
  <si>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</si>
  <si>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</si>
  <si>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</si>
  <si>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</si>
  <si>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</si>
  <si>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</si>
  <si>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</si>
  <si>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</si>
  <si>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</si>
  <si>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</si>
  <si>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</si>
  <si>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</si>
  <si>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</si>
  <si>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</si>
  <si>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</si>
  <si>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</si>
  <si>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</si>
  <si>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</si>
  <si>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</si>
  <si>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</si>
  <si>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</si>
  <si>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</si>
  <si>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</si>
  <si>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</si>
  <si>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</si>
  <si>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</si>
  <si>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</si>
  <si>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</si>
  <si>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</si>
  <si>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</si>
  <si>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</si>
  <si>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</si>
  <si>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</si>
  <si>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</si>
  <si>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</si>
  <si>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</si>
  <si>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</si>
  <si>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</si>
  <si>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</si>
  <si>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</si>
  <si>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</si>
  <si>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</si>
  <si>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</si>
  <si>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</si>
  <si>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</si>
  <si>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</si>
  <si>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</si>
  <si>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</si>
  <si>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</si>
  <si>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</si>
  <si>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</si>
  <si>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</si>
  <si>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</si>
  <si>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</si>
  <si>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</si>
  <si>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</si>
  <si>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</si>
  <si>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</si>
  <si>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</si>
  <si>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</si>
  <si>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</si>
  <si>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</si>
  <si>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</si>
  <si>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</si>
  <si>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</si>
  <si>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</si>
  <si>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</si>
  <si>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</si>
  <si>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</si>
  <si>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</si>
  <si>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</si>
  <si>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</si>
  <si>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</si>
  <si>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</si>
  <si>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</si>
  <si>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</si>
  <si>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</si>
  <si>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</si>
  <si>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</si>
  <si>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</si>
  <si>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</si>
  <si>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</si>
  <si>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</si>
  <si>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</si>
  <si>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</si>
  <si>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</si>
  <si>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</si>
  <si>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</si>
  <si>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</si>
  <si>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</si>
  <si>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</si>
  <si>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</si>
  <si>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</si>
  <si>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</si>
  <si>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</si>
  <si>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</si>
  <si>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</si>
  <si>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</si>
  <si>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</si>
  <si>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</si>
  <si>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</si>
  <si>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</si>
  <si>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</si>
  <si>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</si>
  <si>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</si>
  <si>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</si>
  <si>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</si>
  <si>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</si>
  <si>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</si>
  <si>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</si>
  <si>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</si>
  <si>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</si>
  <si>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</si>
  <si>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</si>
  <si>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</si>
  <si>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</si>
  <si>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</si>
  <si>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</si>
  <si>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</si>
  <si>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</si>
  <si>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</si>
  <si>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</si>
  <si>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</si>
  <si>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</si>
  <si>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</si>
  <si>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</si>
  <si>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</si>
  <si>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</si>
  <si>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</si>
  <si>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</si>
  <si>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</si>
  <si>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</si>
  <si>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</si>
  <si>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</si>
  <si>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</si>
  <si>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</si>
  <si>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</si>
  <si>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</si>
  <si>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</si>
  <si>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</si>
  <si>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</si>
  <si>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</si>
  <si>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</si>
  <si>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</si>
  <si>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</si>
  <si>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</si>
  <si>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</si>
  <si>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</si>
  <si>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</si>
  <si>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</si>
  <si>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</si>
  <si>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</si>
  <si>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</si>
  <si>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</si>
  <si>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</si>
  <si>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</si>
  <si>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</si>
  <si>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</si>
  <si>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</si>
  <si>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</si>
  <si>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</si>
  <si>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</si>
  <si>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</si>
  <si>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</si>
  <si>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</si>
  <si>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</si>
  <si>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</si>
  <si>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</si>
  <si>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</si>
  <si>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</si>
  <si>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</si>
  <si>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</si>
  <si>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</si>
  <si>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</si>
  <si>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</si>
  <si>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</si>
  <si>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</si>
  <si>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</si>
  <si>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</si>
  <si>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</si>
  <si>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</si>
  <si>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</si>
  <si>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</si>
  <si>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</si>
  <si>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</si>
  <si>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</si>
  <si>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</si>
  <si>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</si>
  <si>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</si>
  <si>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</si>
  <si>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</si>
  <si>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</si>
  <si>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</si>
  <si>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</si>
  <si>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</si>
  <si>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</si>
  <si>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</si>
  <si>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</si>
  <si>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</si>
  <si>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</si>
  <si>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</si>
  <si>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</si>
  <si>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</si>
  <si>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</si>
  <si>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</si>
  <si>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</si>
  <si>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</si>
  <si>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</si>
  <si>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</si>
  <si>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</si>
  <si>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</si>
  <si>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</si>
  <si>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</si>
  <si>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</si>
  <si>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</si>
  <si>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</si>
  <si>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</si>
  <si>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</si>
  <si>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</si>
  <si>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</si>
  <si>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</si>
  <si>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</si>
  <si>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</si>
  <si>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</si>
  <si>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</si>
  <si>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</si>
  <si>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</si>
  <si>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</si>
  <si>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</si>
  <si>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</si>
  <si>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</si>
  <si>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</si>
  <si>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</si>
  <si>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</si>
  <si>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</si>
  <si>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</si>
  <si>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</si>
  <si>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</si>
  <si>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</si>
  <si>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</si>
  <si>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</si>
  <si>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</si>
  <si>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</si>
  <si>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</si>
  <si>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</si>
  <si>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</si>
  <si>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</si>
  <si>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</si>
  <si>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</si>
  <si>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</si>
  <si>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</si>
  <si>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</si>
  <si>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</si>
  <si>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</si>
  <si>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</si>
  <si>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</si>
  <si>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</si>
  <si>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</si>
  <si>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</si>
  <si>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</si>
  <si>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</si>
  <si>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</si>
  <si>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</si>
  <si>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</si>
  <si>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</si>
  <si>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</si>
  <si>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</si>
  <si>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</si>
  <si>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</si>
  <si>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</si>
  <si>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</si>
  <si>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</si>
  <si>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</si>
  <si>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</si>
  <si>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</si>
  <si>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</si>
  <si>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</si>
  <si>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</si>
  <si>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</si>
  <si>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</si>
  <si>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</si>
  <si>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</si>
  <si>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</si>
  <si>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</si>
  <si>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</si>
  <si>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</si>
  <si>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</si>
  <si>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</si>
  <si>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</si>
  <si>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</si>
  <si>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</si>
  <si>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</si>
  <si>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</si>
  <si>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</si>
  <si>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</si>
  <si>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</si>
  <si>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</si>
  <si>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</si>
  <si>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</si>
  <si>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</si>
  <si>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</si>
  <si>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</si>
  <si>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</si>
  <si>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</si>
  <si>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</si>
  <si>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</si>
  <si>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</si>
  <si>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</si>
  <si>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</si>
  <si>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</si>
  <si>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</si>
  <si>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</si>
  <si>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</si>
  <si>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</si>
  <si>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</si>
  <si>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</si>
  <si>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</si>
  <si>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</si>
  <si>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</si>
  <si>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</si>
  <si>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</si>
  <si>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</si>
  <si>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</si>
  <si>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</si>
  <si>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</si>
  <si>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</si>
  <si>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</si>
  <si>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</si>
  <si>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</si>
  <si>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</si>
  <si>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</si>
  <si>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</si>
  <si>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</si>
  <si>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</si>
  <si>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</si>
  <si>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</si>
  <si>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</si>
  <si>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</si>
  <si>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</si>
  <si>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</si>
  <si>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</si>
  <si>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</si>
  <si>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</si>
  <si>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</si>
  <si>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</si>
  <si>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</si>
  <si>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</si>
  <si>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</si>
  <si>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</si>
  <si>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</si>
  <si>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</si>
  <si>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</si>
  <si>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</si>
  <si>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</si>
  <si>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</si>
  <si>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</si>
  <si>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</si>
  <si>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</si>
  <si>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</si>
  <si>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</si>
  <si>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</si>
  <si>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</si>
  <si>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</si>
  <si>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</si>
  <si>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</si>
  <si>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</si>
  <si>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</si>
  <si>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</si>
  <si>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</si>
  <si>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</si>
  <si>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</si>
  <si>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</si>
  <si>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</si>
  <si>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</si>
  <si>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</si>
  <si>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</si>
  <si>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</si>
  <si>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</si>
  <si>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</si>
  <si>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</si>
  <si>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</si>
  <si>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</si>
  <si>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</si>
  <si>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</si>
  <si>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</si>
  <si>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</si>
  <si>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</si>
  <si>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</si>
  <si>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</si>
  <si>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</si>
  <si>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</si>
  <si>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</si>
  <si>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</si>
  <si>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</si>
  <si>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</si>
  <si>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</si>
  <si>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</si>
  <si>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</si>
  <si>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</si>
  <si>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</si>
  <si>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</si>
  <si>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</si>
  <si>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</si>
  <si>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</si>
  <si>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</si>
  <si>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</si>
  <si>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</si>
  <si>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</si>
  <si>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</si>
  <si>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</si>
  <si>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</si>
  <si>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</si>
  <si>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</si>
  <si>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</si>
  <si>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</si>
  <si>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</si>
  <si>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</si>
  <si>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</si>
  <si>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</si>
  <si>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</si>
  <si>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</si>
  <si>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</si>
  <si>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</si>
  <si>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</si>
  <si>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</si>
  <si>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</si>
  <si>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</si>
  <si>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</si>
  <si>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</si>
  <si>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</si>
  <si>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</si>
  <si>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</si>
  <si>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</si>
  <si>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</si>
  <si>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</si>
  <si>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</si>
  <si>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</si>
  <si>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</si>
  <si>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</si>
  <si>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</si>
  <si>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</si>
  <si>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</si>
  <si>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</si>
  <si>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</si>
  <si>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</si>
  <si>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</si>
  <si>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</si>
  <si>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</si>
  <si>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</si>
  <si>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</si>
  <si>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</si>
  <si>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</si>
  <si>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</si>
  <si>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</si>
  <si>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</si>
  <si>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</si>
  <si>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</si>
  <si>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</si>
  <si>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</si>
  <si>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</si>
  <si>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</si>
  <si>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</si>
  <si>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</si>
  <si>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</si>
  <si>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</si>
  <si>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</si>
  <si>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</si>
  <si>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</si>
  <si>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</si>
  <si>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</si>
  <si>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</si>
  <si>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</si>
  <si>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</si>
  <si>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</si>
  <si>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</si>
  <si>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</si>
  <si>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</si>
  <si>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</si>
  <si>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</si>
  <si>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</si>
  <si>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</si>
  <si>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</si>
  <si>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</si>
  <si>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</si>
  <si>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</si>
  <si>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</si>
  <si>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</si>
  <si>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</si>
  <si>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</si>
  <si>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</si>
  <si>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</si>
  <si>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</si>
  <si>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</si>
  <si>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</si>
  <si>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</si>
  <si>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</si>
  <si>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</si>
  <si>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</si>
  <si>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</si>
  <si>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</si>
  <si>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</si>
  <si>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</si>
  <si>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</si>
  <si>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</si>
  <si>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</si>
  <si>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</si>
  <si>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</si>
  <si>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</si>
  <si>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</si>
  <si>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</si>
  <si>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</si>
  <si>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</si>
  <si>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</si>
  <si>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</si>
  <si>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</si>
  <si>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</si>
  <si>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</si>
  <si>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</si>
  <si>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</si>
  <si>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</si>
  <si>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</si>
  <si>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</si>
  <si>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</si>
  <si>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</si>
  <si>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</si>
  <si>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</si>
  <si>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</si>
  <si>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</si>
  <si>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</si>
  <si>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</si>
  <si>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</si>
  <si>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</si>
  <si>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</si>
  <si>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</si>
  <si>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</si>
  <si>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</si>
  <si>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</si>
  <si>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</si>
  <si>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</si>
  <si>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</si>
  <si>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</si>
  <si>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</si>
  <si>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</si>
  <si>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</si>
  <si>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</si>
  <si>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</si>
  <si>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</si>
  <si>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</si>
  <si>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</si>
  <si>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</si>
  <si>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</si>
  <si>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</si>
  <si>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</si>
  <si>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</si>
  <si>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</si>
  <si>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</si>
  <si>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</si>
  <si>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</si>
  <si>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</si>
  <si>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</si>
  <si>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</si>
  <si>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</si>
  <si>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</si>
  <si>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</si>
  <si>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</si>
  <si>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</si>
  <si>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</si>
  <si>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</si>
  <si>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</si>
  <si>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</si>
  <si>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</si>
  <si>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</si>
  <si>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</si>
  <si>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</si>
  <si>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</si>
  <si>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</si>
  <si>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</si>
  <si>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</si>
  <si>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</si>
  <si>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</si>
  <si>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</si>
  <si>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</si>
  <si>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</si>
  <si>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</si>
  <si>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</si>
  <si>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</si>
  <si>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</si>
  <si>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</si>
  <si>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</si>
  <si>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</si>
  <si>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</si>
  <si>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</si>
  <si>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</si>
  <si>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</si>
  <si>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</si>
  <si>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</si>
  <si>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</si>
  <si>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</si>
  <si>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</si>
  <si>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</si>
  <si>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</si>
  <si>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</si>
  <si>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</si>
  <si>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</si>
  <si>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</si>
  <si>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</si>
  <si>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</si>
  <si>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</si>
  <si>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</si>
  <si>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</si>
  <si>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</si>
  <si>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</si>
  <si>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</si>
  <si>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</si>
  <si>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</si>
  <si>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</si>
  <si>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</si>
  <si>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</si>
  <si>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</si>
  <si>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</si>
  <si>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</si>
  <si>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</si>
  <si>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</si>
  <si>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</si>
  <si>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</si>
  <si>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</si>
  <si>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</si>
  <si>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</si>
  <si>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</si>
  <si>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</si>
  <si>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</si>
  <si>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</si>
  <si>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</si>
  <si>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</si>
  <si>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</si>
  <si>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</si>
  <si>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</si>
  <si>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</si>
  <si>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</si>
  <si>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</si>
  <si>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</si>
  <si>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</si>
  <si>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</si>
  <si>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</si>
  <si>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</si>
  <si>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</si>
  <si>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</si>
  <si>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</si>
  <si>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</si>
  <si>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</si>
  <si>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</si>
  <si>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</si>
  <si>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</si>
  <si>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</si>
  <si>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</si>
  <si>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</si>
  <si>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</si>
  <si>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</si>
  <si>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</si>
  <si>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</si>
  <si>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</si>
  <si>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</si>
  <si>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</si>
  <si>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</si>
  <si>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</si>
  <si>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</si>
  <si>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</si>
  <si>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</si>
  <si>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</si>
  <si>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</si>
  <si>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</si>
  <si>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</si>
  <si>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</si>
  <si>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</si>
  <si>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</si>
  <si>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</si>
  <si>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</si>
  <si>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</si>
  <si>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</si>
  <si>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</si>
  <si>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</si>
  <si>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</si>
  <si>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</si>
  <si>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</si>
  <si>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</si>
  <si>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</si>
  <si>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</si>
  <si>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</si>
  <si>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</si>
  <si>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</si>
  <si>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</si>
  <si>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</si>
  <si>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</si>
  <si>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</si>
  <si>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</si>
  <si>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</si>
  <si>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</si>
  <si>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</si>
  <si>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</si>
  <si>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</si>
  <si>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</si>
  <si>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</si>
  <si>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</si>
  <si>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</si>
  <si>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</si>
  <si>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</si>
  <si>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</si>
  <si>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</si>
  <si>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</si>
  <si>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</si>
  <si>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</si>
  <si>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</si>
  <si>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</si>
  <si>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</si>
  <si>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</si>
  <si>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</si>
  <si>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</si>
  <si>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</si>
  <si>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</si>
  <si>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</si>
  <si>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</si>
  <si>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</si>
  <si>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</si>
  <si>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</si>
  <si>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</si>
  <si>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</si>
  <si>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</si>
  <si>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</si>
  <si>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</si>
  <si>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</si>
  <si>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</si>
  <si>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</si>
  <si>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</si>
  <si>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</si>
  <si>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</si>
  <si>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</si>
  <si>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</si>
  <si>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</si>
  <si>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</si>
  <si>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</si>
  <si>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</si>
  <si>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</si>
  <si>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</si>
  <si>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</si>
  <si>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</si>
  <si>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</si>
  <si>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</si>
  <si>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</si>
  <si>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</si>
  <si>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</si>
  <si>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</si>
  <si>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</si>
  <si>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</si>
  <si>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</si>
  <si>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</si>
  <si>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</si>
  <si>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</si>
  <si>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</si>
  <si>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</si>
  <si>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</si>
  <si>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</si>
  <si>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</si>
  <si>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</si>
  <si>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</si>
  <si>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</si>
  <si>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</si>
  <si>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</si>
  <si>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</si>
  <si>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</si>
  <si>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</si>
  <si>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</si>
  <si>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</si>
  <si>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</si>
  <si>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</si>
  <si>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</si>
  <si>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</si>
  <si>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</si>
  <si>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</si>
  <si>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</si>
  <si>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</si>
  <si>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</si>
  <si>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</si>
  <si>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</si>
  <si>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</si>
  <si>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</si>
  <si>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</si>
  <si>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</si>
  <si>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</si>
  <si>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</si>
  <si>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</si>
  <si>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</si>
  <si>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</si>
  <si>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</si>
  <si>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</si>
  <si>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</si>
  <si>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</si>
  <si>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</si>
  <si>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</si>
  <si>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</si>
  <si>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</si>
  <si>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</si>
  <si>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</si>
  <si>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</si>
  <si>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</si>
  <si>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</si>
  <si>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</si>
  <si>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</si>
  <si>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</si>
  <si>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</si>
  <si>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</si>
  <si>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</si>
  <si>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</si>
  <si>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</si>
  <si>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</si>
  <si>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</si>
  <si>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</si>
  <si>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</si>
  <si>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</si>
  <si>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</si>
  <si>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</si>
  <si>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</si>
  <si>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</si>
  <si>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</si>
  <si>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</si>
  <si>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</si>
  <si>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</si>
  <si>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</si>
  <si>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</si>
  <si>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</si>
  <si>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</si>
  <si>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</si>
  <si>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</si>
  <si>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</si>
  <si>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</si>
  <si>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</si>
  <si>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</si>
  <si>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</si>
  <si>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</si>
  <si>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</si>
  <si>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</si>
  <si>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</si>
  <si>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</si>
  <si>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</si>
  <si>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</si>
  <si>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</si>
  <si>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</si>
  <si>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</si>
  <si>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</si>
  <si>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</si>
  <si>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</si>
  <si>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</si>
  <si>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</si>
  <si>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</si>
  <si>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</si>
  <si>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</si>
  <si>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</si>
  <si>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</si>
  <si>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</si>
  <si>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</si>
  <si>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</si>
  <si>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</si>
  <si>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</si>
  <si>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</si>
  <si>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</si>
  <si>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</si>
  <si>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</si>
  <si>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</si>
  <si>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</si>
  <si>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</si>
  <si>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</si>
  <si>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</si>
  <si>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</si>
  <si>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</si>
  <si>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</si>
  <si>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</si>
  <si>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</si>
  <si>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</si>
  <si>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</si>
  <si>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</si>
  <si>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</si>
  <si>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</si>
  <si>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</si>
  <si>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</si>
  <si>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</si>
  <si>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</si>
  <si>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</si>
  <si>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</si>
  <si>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</si>
  <si>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</si>
  <si>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</si>
  <si>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</si>
  <si>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</si>
  <si>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</si>
  <si>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</si>
  <si>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</si>
  <si>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</si>
  <si>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</si>
  <si>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</si>
  <si>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</si>
  <si>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</si>
  <si>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</si>
  <si>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</si>
  <si>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</si>
  <si>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</si>
  <si>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</si>
  <si>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</si>
  <si>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</si>
  <si>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</si>
  <si>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</si>
  <si>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</si>
  <si>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</si>
  <si>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</si>
  <si>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</si>
  <si>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</si>
  <si>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</si>
  <si>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</si>
  <si>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</si>
  <si>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</si>
  <si>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</si>
  <si>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</si>
  <si>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</si>
  <si>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</si>
  <si>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</si>
  <si>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</si>
  <si>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</si>
  <si>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</si>
  <si>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</si>
  <si>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</si>
  <si>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</si>
  <si>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</si>
  <si>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</si>
  <si>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</si>
  <si>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</si>
  <si>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</si>
  <si>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</si>
  <si>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</si>
  <si>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</si>
  <si>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</si>
  <si>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</si>
  <si>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</si>
  <si>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</si>
  <si>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</si>
  <si>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</si>
  <si>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</si>
  <si>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</si>
  <si>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</si>
  <si>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</si>
  <si>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</si>
  <si>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</si>
  <si>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</si>
  <si>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</si>
  <si>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</si>
  <si>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</si>
  <si>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</si>
  <si>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</si>
  <si>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</si>
  <si>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</si>
  <si>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</si>
  <si>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</si>
  <si>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</si>
  <si>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</si>
  <si>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</si>
  <si>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</si>
  <si>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</si>
  <si>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</si>
  <si>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</si>
  <si>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</si>
  <si>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</si>
  <si>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</si>
  <si>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</si>
  <si>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</si>
  <si>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</si>
  <si>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</si>
  <si>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</si>
  <si>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</si>
  <si>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</si>
  <si>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</si>
  <si>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</si>
  <si>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</si>
  <si>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</si>
  <si>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</si>
  <si>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</si>
  <si>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</si>
  <si>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</si>
  <si>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</si>
  <si>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</si>
  <si>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</si>
  <si>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</si>
  <si>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</si>
  <si>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</si>
  <si>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</si>
  <si>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</si>
  <si>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</si>
  <si>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</si>
  <si>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</si>
  <si>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</si>
  <si>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</si>
  <si>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</si>
  <si>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</si>
  <si>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</si>
  <si>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</si>
  <si>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</si>
  <si>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</si>
  <si>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</si>
  <si>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</si>
  <si>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</si>
  <si>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</si>
  <si>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</si>
  <si>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</si>
  <si>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</si>
  <si>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</si>
  <si>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</si>
  <si>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</si>
  <si>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</si>
  <si>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</si>
  <si>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</si>
  <si>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</si>
  <si>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</si>
  <si>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</si>
  <si>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</si>
  <si>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</si>
  <si>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</si>
  <si>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</si>
  <si>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</si>
  <si>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</si>
  <si>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</si>
  <si>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</si>
  <si>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</si>
  <si>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</si>
  <si>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</si>
  <si>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</si>
  <si>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</si>
  <si>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</si>
  <si>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</si>
  <si>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</si>
  <si>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</si>
  <si>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</si>
  <si>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</si>
  <si>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</si>
  <si>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</si>
  <si>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</si>
  <si>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</si>
  <si>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</si>
  <si>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</si>
  <si>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</si>
  <si>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</si>
  <si>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</si>
  <si>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</si>
  <si>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</si>
  <si>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</si>
  <si>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</si>
  <si>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</si>
  <si>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</si>
  <si>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</si>
  <si>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</si>
  <si>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</si>
  <si>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</si>
  <si>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</si>
  <si>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</si>
  <si>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</si>
  <si>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</si>
  <si>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</si>
  <si>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</si>
  <si>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</si>
  <si>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</si>
  <si>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</si>
  <si>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</si>
  <si>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</si>
  <si>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</si>
  <si>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</si>
  <si>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</si>
  <si>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</si>
  <si>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</si>
  <si>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</si>
  <si>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</si>
  <si>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</si>
  <si>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</si>
  <si>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</si>
  <si>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</si>
  <si>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</si>
  <si>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</si>
  <si>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</si>
  <si>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</si>
  <si>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</si>
  <si>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</si>
  <si>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</si>
  <si>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</si>
  <si>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</si>
  <si>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</si>
  <si>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</si>
  <si>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</si>
  <si>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</si>
  <si>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</si>
  <si>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</si>
  <si>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</si>
  <si>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</si>
  <si>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</si>
  <si>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</si>
  <si>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</si>
  <si>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</si>
  <si>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</si>
  <si>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</si>
  <si>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</si>
  <si>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</si>
  <si>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</si>
  <si>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</si>
  <si>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</si>
  <si>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</si>
  <si>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</si>
  <si>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</si>
  <si>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</si>
  <si>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</si>
  <si>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</si>
  <si>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</si>
  <si>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</si>
  <si>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</si>
  <si>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</si>
  <si>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</si>
  <si>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</si>
  <si>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</si>
  <si>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</si>
  <si>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</si>
  <si>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</si>
  <si>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</si>
  <si>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</si>
  <si>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</si>
  <si>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</si>
  <si>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</si>
  <si>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</si>
  <si>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</si>
  <si>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</si>
  <si>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</si>
  <si>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</si>
  <si>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</si>
  <si>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</si>
  <si>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</si>
  <si>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</si>
  <si>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</si>
  <si>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</si>
  <si>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</si>
  <si>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</si>
  <si>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</si>
  <si>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</si>
  <si>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</si>
  <si>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</si>
  <si>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</si>
  <si>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</si>
  <si>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</si>
  <si>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</si>
  <si>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</si>
  <si>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</si>
  <si>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</si>
  <si>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</si>
  <si>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</si>
  <si>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</si>
  <si>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</si>
  <si>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</si>
  <si>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</si>
  <si>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</si>
  <si>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</si>
  <si>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</si>
  <si>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</si>
  <si>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</si>
  <si>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</si>
  <si>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</si>
  <si>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</si>
  <si>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</si>
  <si>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</si>
  <si>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</si>
  <si>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</si>
  <si>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</si>
  <si>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</si>
  <si>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</si>
  <si>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</si>
  <si>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</si>
  <si>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</si>
  <si>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</si>
  <si>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</si>
  <si>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</si>
  <si>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</si>
  <si>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</si>
  <si>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</si>
  <si>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</si>
  <si>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</si>
  <si>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</si>
  <si>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</si>
  <si>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</si>
  <si>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</si>
  <si>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</si>
  <si>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</si>
  <si>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</si>
  <si>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</si>
  <si>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</si>
  <si>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</si>
  <si>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</si>
  <si>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</si>
  <si>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</si>
  <si>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</si>
  <si>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</si>
  <si>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</si>
  <si>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</si>
  <si>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</si>
  <si>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</si>
  <si>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</si>
  <si>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</si>
  <si>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</si>
  <si>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</si>
  <si>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</si>
  <si>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</si>
  <si>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</si>
  <si>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</si>
  <si>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</si>
  <si>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</si>
  <si>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</si>
  <si>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</si>
  <si>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</si>
  <si>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</si>
  <si>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</si>
  <si>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</si>
  <si>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</si>
  <si>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</si>
  <si>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</si>
  <si>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</si>
  <si>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</si>
  <si>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</si>
  <si>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</si>
  <si>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</si>
  <si>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</si>
  <si>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</si>
  <si>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</si>
  <si>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</si>
  <si>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</si>
  <si>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</si>
  <si>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</si>
  <si>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</si>
  <si>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</si>
  <si>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</si>
  <si>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</si>
  <si>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</si>
  <si>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</si>
  <si>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</si>
  <si>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</si>
  <si>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</si>
  <si>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</si>
  <si>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</si>
  <si>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</si>
  <si>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</si>
  <si>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</si>
  <si>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</si>
  <si>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</si>
  <si>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</si>
  <si>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</si>
  <si>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</si>
  <si>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</si>
  <si>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</si>
  <si>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</si>
  <si>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</si>
  <si>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</si>
  <si>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</si>
  <si>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</si>
  <si>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</si>
  <si>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</si>
  <si>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</si>
  <si>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</si>
  <si>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</si>
  <si>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</si>
  <si>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</si>
  <si>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</si>
  <si>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</si>
  <si>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</si>
  <si>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</si>
  <si>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</si>
  <si>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</si>
  <si>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</si>
  <si>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</si>
  <si>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</si>
  <si>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</si>
  <si>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</si>
  <si>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</si>
  <si>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</si>
  <si>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</si>
  <si>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</si>
  <si>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</si>
  <si>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</si>
  <si>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</si>
  <si>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</si>
  <si>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</si>
  <si>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</si>
  <si>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</si>
  <si>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</si>
  <si>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</si>
  <si>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</si>
  <si>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</si>
  <si>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</si>
  <si>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</si>
  <si>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</si>
  <si>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</si>
  <si>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</si>
  <si>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</si>
  <si>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</si>
  <si>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</si>
  <si>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</si>
  <si>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</si>
  <si>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</si>
  <si>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</si>
  <si>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</si>
  <si>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</si>
  <si>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</si>
  <si>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</si>
  <si>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</si>
  <si>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</si>
  <si>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</si>
  <si>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</si>
  <si>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</si>
  <si>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</si>
  <si>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</si>
  <si>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</si>
  <si>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</si>
  <si>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</si>
  <si>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</si>
  <si>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</si>
  <si>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</si>
  <si>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</si>
  <si>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</si>
  <si>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</si>
  <si>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</si>
  <si>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</si>
  <si>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</si>
  <si>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</si>
  <si>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</si>
  <si>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</si>
  <si>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</si>
  <si>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</si>
  <si>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</si>
  <si>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</si>
  <si>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</si>
  <si>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</si>
  <si>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</si>
  <si>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</si>
  <si>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</si>
  <si>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</si>
  <si>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</si>
  <si>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</si>
  <si>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</si>
  <si>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</si>
  <si>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</si>
  <si>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</si>
  <si>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</si>
  <si>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</si>
  <si>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</si>
  <si>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</si>
  <si>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</si>
  <si>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</si>
  <si>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</si>
  <si>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</si>
  <si>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</si>
  <si>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</si>
  <si>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</si>
  <si>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</si>
  <si>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</si>
  <si>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</si>
  <si>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</si>
  <si>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</si>
  <si>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</si>
  <si>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</si>
  <si>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</si>
  <si>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</si>
  <si>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</si>
  <si>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</si>
  <si>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</si>
  <si>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</si>
  <si>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</si>
  <si>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</si>
  <si>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</si>
  <si>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</si>
  <si>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</si>
  <si>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</si>
  <si>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</si>
  <si>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</si>
  <si>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</si>
  <si>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</si>
  <si>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</si>
  <si>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</si>
  <si>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</si>
  <si>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</si>
  <si>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</si>
  <si>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</si>
  <si>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</si>
  <si>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</si>
  <si>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</si>
  <si>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</si>
  <si>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</si>
  <si>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</si>
  <si>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</si>
  <si>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</si>
  <si>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</si>
  <si>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</si>
  <si>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</si>
  <si>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</si>
  <si>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</si>
  <si>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</si>
  <si>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</si>
  <si>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</si>
  <si>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</si>
  <si>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</si>
  <si>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</si>
  <si>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</si>
  <si>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</si>
  <si>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</si>
  <si>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</si>
  <si>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</si>
  <si>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</si>
  <si>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</si>
  <si>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</si>
  <si>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</si>
  <si>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</si>
  <si>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</si>
  <si>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</si>
  <si>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</si>
  <si>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</si>
  <si>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</si>
  <si>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</si>
  <si>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</si>
  <si>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</si>
  <si>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</si>
  <si>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</si>
  <si>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</si>
  <si>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</si>
  <si>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</si>
  <si>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</si>
  <si>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</si>
  <si>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</si>
  <si>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</si>
  <si>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</si>
  <si>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</si>
  <si>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</si>
  <si>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</si>
  <si>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</si>
  <si>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</si>
  <si>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</si>
  <si>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</si>
  <si>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</si>
  <si>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</si>
  <si>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</si>
  <si>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</si>
  <si>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</si>
  <si>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</si>
  <si>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</si>
  <si>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</si>
  <si>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</si>
  <si>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</si>
  <si>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</si>
  <si>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</si>
  <si>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</si>
  <si>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</si>
  <si>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</si>
  <si>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</si>
  <si>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</si>
  <si>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</si>
  <si>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</si>
  <si>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</si>
  <si>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</si>
  <si>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</si>
  <si>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</si>
  <si>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</si>
  <si>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</si>
  <si>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</si>
  <si>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</si>
  <si>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</si>
  <si>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</si>
  <si>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</si>
  <si>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</si>
  <si>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</si>
  <si>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</si>
  <si>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</si>
  <si>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</si>
  <si>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</si>
  <si>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</si>
  <si>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</si>
  <si>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</si>
  <si>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</si>
  <si>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</si>
  <si>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</si>
  <si>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</si>
  <si>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</si>
  <si>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</si>
  <si>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</si>
  <si>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</si>
  <si>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</si>
  <si>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</si>
  <si>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</si>
  <si>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</si>
  <si>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</si>
  <si>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</si>
  <si>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</si>
  <si>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</si>
  <si>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</si>
  <si>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</si>
  <si>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</si>
  <si>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</si>
  <si>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</si>
  <si>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</si>
  <si>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</si>
  <si>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</si>
  <si>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</si>
  <si>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</si>
  <si>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</si>
  <si>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</si>
  <si>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</si>
  <si>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</si>
  <si>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</si>
  <si>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</si>
  <si>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</si>
  <si>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</si>
  <si>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</si>
  <si>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</si>
  <si>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</si>
  <si>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</si>
  <si>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</si>
  <si>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</si>
  <si>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</si>
  <si>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</si>
  <si>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</si>
  <si>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</si>
  <si>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</si>
  <si>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</si>
  <si>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</si>
  <si>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</si>
  <si>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</si>
  <si>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</si>
  <si>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</si>
  <si>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</si>
  <si>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</si>
  <si>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</si>
  <si>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</si>
  <si>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</si>
  <si>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</si>
  <si>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</si>
  <si>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</si>
  <si>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</si>
  <si>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</si>
  <si>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</si>
  <si>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</si>
  <si>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</si>
  <si>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</si>
  <si>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</si>
  <si>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</si>
  <si>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</si>
  <si>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</si>
  <si>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</si>
  <si>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</si>
  <si>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</si>
  <si>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</si>
  <si>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</si>
  <si>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</si>
  <si>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</si>
  <si>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</si>
  <si>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</si>
  <si>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</si>
  <si>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</si>
  <si>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</si>
  <si>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</si>
  <si>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</si>
  <si>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</si>
  <si>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</si>
  <si>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</si>
  <si>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</si>
  <si>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</si>
  <si>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</si>
  <si>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</si>
  <si>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</si>
  <si>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</si>
  <si>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</si>
  <si>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</si>
  <si>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</si>
  <si>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</si>
  <si>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</si>
  <si>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</si>
  <si>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</si>
  <si>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</si>
  <si>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</si>
  <si>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</si>
  <si>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</si>
  <si>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</si>
  <si>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</si>
  <si>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</si>
  <si>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</si>
  <si>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</si>
  <si>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</si>
  <si>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</si>
  <si>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</si>
  <si>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</si>
  <si>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</si>
  <si>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</si>
  <si>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</si>
  <si>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</si>
  <si>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</si>
  <si>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</si>
  <si>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</si>
  <si>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</si>
  <si>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</si>
  <si>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</si>
  <si>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</si>
  <si>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</si>
  <si>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</si>
  <si>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</si>
  <si>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</si>
  <si>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</si>
  <si>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</si>
  <si>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</si>
  <si>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</si>
  <si>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</si>
  <si>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</si>
  <si>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</si>
  <si>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</si>
  <si>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</si>
  <si>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</si>
  <si>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</si>
  <si>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</si>
  <si>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</si>
  <si>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</si>
  <si>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</si>
  <si>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</si>
  <si>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</si>
  <si>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</si>
  <si>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</si>
  <si>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</si>
  <si>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</si>
  <si>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</si>
  <si>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</si>
  <si>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</si>
  <si>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</si>
  <si>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</si>
  <si>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</si>
  <si>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</si>
  <si>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</si>
  <si>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</si>
  <si>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</si>
  <si>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</si>
  <si>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</si>
  <si>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</si>
  <si>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</si>
  <si>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</si>
  <si>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</si>
  <si>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</si>
  <si>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</si>
  <si>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</si>
  <si>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</si>
  <si>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</si>
  <si>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</si>
  <si>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</si>
  <si>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</si>
  <si>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</si>
  <si>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</si>
  <si>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</si>
  <si>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</si>
  <si>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</si>
  <si>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</si>
  <si>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</si>
  <si>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</si>
  <si>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</si>
  <si>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</si>
  <si>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</si>
  <si>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</si>
  <si>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</si>
  <si>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</si>
  <si>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</si>
  <si>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</si>
  <si>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</si>
  <si>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</si>
  <si>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</si>
  <si>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</si>
  <si>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</si>
  <si>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</si>
  <si>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</si>
  <si>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</si>
  <si>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</si>
  <si>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</si>
  <si>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</si>
  <si>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</si>
  <si>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</si>
  <si>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</si>
  <si>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</si>
  <si>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</si>
  <si>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</si>
  <si>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</si>
  <si>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</si>
  <si>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</si>
  <si>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</si>
  <si>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</si>
  <si>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</si>
  <si>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</si>
  <si>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</si>
  <si>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</si>
  <si>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</si>
  <si>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</si>
  <si>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</si>
  <si>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</si>
  <si>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</si>
  <si>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</si>
  <si>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</si>
  <si>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</si>
  <si>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</si>
  <si>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</si>
  <si>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</si>
  <si>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</si>
  <si>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</si>
  <si>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</si>
  <si>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</si>
  <si>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</si>
  <si>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</si>
  <si>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</si>
  <si>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</si>
  <si>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</si>
  <si>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</si>
  <si>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</si>
  <si>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</si>
  <si>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</si>
  <si>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</si>
  <si>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</si>
  <si>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</si>
  <si>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</si>
  <si>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</si>
  <si>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</si>
  <si>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</si>
  <si>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</si>
  <si>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</si>
  <si>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</si>
  <si>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</si>
  <si>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</si>
  <si>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</si>
  <si>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</si>
  <si>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</si>
  <si>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</si>
  <si>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</si>
  <si>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</si>
  <si>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</si>
  <si>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</si>
  <si>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</si>
  <si>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</si>
  <si>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</si>
  <si>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</si>
  <si>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</si>
  <si>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</si>
  <si>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</si>
  <si>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</si>
  <si>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</si>
  <si>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</si>
  <si>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</si>
  <si>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</si>
  <si>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</si>
  <si>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</si>
  <si>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</si>
  <si>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</si>
  <si>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</si>
  <si>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</si>
  <si>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</si>
  <si>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</si>
  <si>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</si>
  <si>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</si>
  <si>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</si>
  <si>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</si>
  <si>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</si>
  <si>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</si>
  <si>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</si>
  <si>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</si>
  <si>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</si>
  <si>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</si>
  <si>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</si>
  <si>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</si>
  <si>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</si>
  <si>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</si>
  <si>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</si>
  <si>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</si>
  <si>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</si>
  <si>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</si>
  <si>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</si>
  <si>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</si>
  <si>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</si>
  <si>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</si>
  <si>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</si>
  <si>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</si>
  <si>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</si>
  <si>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</si>
  <si>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</si>
  <si>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</si>
  <si>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</si>
  <si>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</si>
  <si>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</si>
  <si>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</si>
  <si>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</si>
  <si>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</si>
  <si>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</si>
  <si>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</si>
  <si>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</si>
  <si>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</si>
  <si>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</si>
  <si>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</si>
  <si>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</si>
  <si>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</si>
  <si>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</si>
  <si>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</si>
  <si>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</si>
  <si>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</si>
  <si>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</si>
  <si>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</si>
  <si>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</si>
  <si>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</si>
  <si>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</si>
  <si>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</si>
  <si>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</si>
  <si>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</si>
  <si>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</si>
  <si>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</si>
  <si>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</si>
  <si>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</si>
  <si>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</si>
  <si>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</si>
  <si>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</si>
  <si>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</si>
  <si>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</si>
  <si>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</si>
  <si>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</si>
  <si>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</si>
  <si>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</si>
  <si>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</si>
  <si>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</si>
  <si>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</si>
  <si>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</si>
  <si>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</si>
  <si>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</si>
  <si>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</si>
  <si>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</si>
  <si>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</si>
  <si>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</si>
  <si>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</si>
  <si>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</si>
  <si>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</si>
  <si>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</si>
  <si>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</si>
  <si>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</si>
  <si>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</si>
  <si>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</si>
  <si>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</si>
  <si>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</si>
  <si>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</si>
  <si>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</si>
  <si>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</si>
  <si>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</si>
  <si>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</si>
  <si>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</si>
  <si>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</si>
  <si>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</si>
  <si>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</si>
  <si>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</si>
  <si>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</si>
  <si>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</si>
  <si>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</si>
  <si>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</si>
  <si>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</si>
  <si>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</si>
  <si>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</si>
  <si>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</si>
  <si>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</si>
  <si>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</si>
  <si>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</si>
  <si>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</si>
  <si>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</si>
  <si>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</si>
  <si>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</si>
  <si>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</si>
  <si>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</si>
  <si>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</si>
  <si>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</si>
  <si>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</si>
  <si>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</si>
  <si>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</si>
  <si>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</si>
  <si>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</si>
  <si>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</si>
  <si>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</si>
  <si>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</si>
  <si>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</si>
  <si>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</si>
  <si>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</si>
  <si>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</si>
  <si>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</si>
  <si>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</si>
  <si>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</si>
  <si>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</si>
  <si>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</si>
  <si>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</si>
  <si>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</si>
  <si>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</si>
  <si>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</si>
  <si>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</si>
  <si>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</si>
  <si>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</si>
  <si>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</si>
  <si>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</si>
  <si>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</si>
  <si>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</si>
  <si>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</si>
  <si>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</si>
  <si>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</si>
  <si>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</si>
  <si>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</si>
  <si>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</si>
  <si>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</si>
  <si>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</si>
  <si>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</si>
  <si>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</si>
  <si>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</si>
  <si>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</si>
  <si>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</si>
  <si>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</si>
  <si>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</si>
  <si>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</si>
  <si>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</si>
  <si>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</si>
  <si>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</si>
  <si>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</si>
  <si>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</si>
  <si>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</si>
  <si>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</si>
  <si>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</si>
  <si>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</si>
  <si>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</si>
  <si>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</si>
  <si>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</si>
  <si>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</si>
  <si>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</si>
  <si>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</si>
  <si>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</si>
  <si>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</si>
  <si>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</si>
  <si>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</si>
  <si>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</si>
  <si>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</si>
  <si>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</si>
  <si>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</si>
  <si>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</si>
  <si>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</si>
  <si>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</si>
  <si>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</si>
  <si>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</si>
  <si>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</si>
  <si>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</si>
  <si>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</si>
  <si>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</si>
  <si>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</si>
  <si>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</si>
  <si>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</si>
  <si>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</si>
  <si>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</si>
  <si>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</si>
  <si>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</si>
  <si>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</si>
  <si>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</si>
  <si>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</si>
  <si>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</si>
  <si>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</si>
  <si>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</si>
  <si>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</si>
  <si>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</si>
  <si>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</si>
  <si>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</si>
  <si>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</si>
  <si>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</si>
  <si>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</si>
  <si>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</si>
  <si>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</si>
  <si>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</si>
  <si>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</si>
  <si>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</si>
  <si>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</si>
  <si>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</si>
  <si>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</si>
  <si>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</si>
  <si>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</si>
  <si>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</si>
  <si>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</si>
  <si>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</si>
  <si>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</si>
  <si>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</si>
  <si>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</si>
  <si>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</si>
  <si>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</si>
  <si>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</si>
  <si>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</si>
  <si>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</si>
  <si>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</si>
  <si>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</si>
  <si>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</si>
  <si>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</si>
  <si>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</si>
  <si>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</si>
  <si>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</si>
  <si>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</si>
  <si>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</si>
  <si>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</si>
  <si>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</si>
  <si>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</si>
  <si>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</si>
  <si>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</si>
  <si>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</si>
  <si>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</si>
  <si>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</si>
  <si>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</si>
  <si>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</si>
  <si>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</si>
  <si>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</si>
  <si>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</si>
  <si>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</si>
  <si>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</si>
  <si>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</si>
  <si>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</si>
  <si>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</si>
  <si>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</si>
  <si>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</si>
  <si>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</si>
  <si>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</si>
  <si>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</si>
  <si>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</si>
  <si>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</si>
  <si>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</si>
  <si>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</si>
  <si>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</si>
  <si>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</si>
  <si>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</si>
  <si>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</si>
  <si>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</si>
  <si>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</si>
  <si>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</si>
  <si>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</si>
  <si>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</si>
  <si>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</si>
  <si>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</si>
  <si>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</si>
  <si>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</si>
  <si>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</si>
  <si>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</si>
  <si>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</si>
  <si>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</si>
  <si>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</si>
  <si>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</si>
  <si>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</si>
  <si>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</si>
  <si>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</si>
  <si>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</si>
  <si>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</si>
  <si>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</si>
  <si>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</si>
  <si>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</si>
  <si>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</si>
  <si>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</si>
  <si>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</si>
  <si>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</si>
  <si>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</si>
  <si>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</si>
  <si>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</si>
  <si>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</si>
  <si>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</si>
  <si>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</si>
  <si>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</si>
  <si>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</si>
  <si>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</si>
  <si>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</si>
  <si>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</si>
  <si>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</si>
  <si>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</si>
  <si>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</si>
  <si>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</si>
  <si>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</si>
  <si>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</si>
  <si>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</si>
  <si>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</si>
  <si>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</si>
  <si>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</si>
  <si>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</si>
  <si>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</si>
  <si>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</si>
  <si>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</si>
  <si>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</si>
  <si>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</si>
  <si>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</si>
  <si>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</si>
  <si>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</si>
  <si>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</si>
  <si>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</si>
  <si>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</si>
  <si>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</si>
  <si>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</si>
  <si>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</si>
  <si>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</si>
  <si>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</si>
  <si>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</si>
  <si>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</si>
  <si>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</si>
  <si>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</si>
  <si>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</si>
  <si>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</si>
  <si>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</si>
  <si>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</si>
  <si>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</si>
  <si>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</si>
  <si>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</si>
  <si>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</si>
  <si>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</si>
  <si>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</si>
  <si>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</si>
  <si>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</si>
  <si>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</si>
  <si>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</si>
  <si>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</si>
  <si>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</si>
  <si>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</si>
  <si>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</si>
  <si>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</si>
  <si>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</si>
  <si>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</si>
  <si>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</si>
  <si>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</si>
  <si>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</si>
  <si>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</si>
  <si>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</si>
  <si>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</si>
  <si>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</si>
  <si>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</si>
  <si>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</si>
  <si>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</si>
  <si>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</si>
  <si>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</si>
  <si>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</si>
  <si>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</si>
  <si>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</si>
  <si>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</si>
  <si>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</si>
  <si>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</si>
  <si>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</si>
  <si>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</si>
  <si>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</si>
  <si>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</si>
  <si>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</si>
  <si>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</si>
  <si>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</si>
  <si>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</si>
  <si>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</si>
  <si>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</si>
  <si>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</si>
  <si>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</si>
  <si>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</si>
  <si>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</si>
  <si>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</si>
  <si>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</si>
  <si>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</si>
  <si>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</si>
  <si>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</si>
  <si>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</si>
  <si>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</si>
  <si>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</si>
  <si>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</si>
  <si>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</si>
  <si>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</si>
  <si>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</si>
  <si>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</si>
  <si>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</si>
  <si>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</si>
  <si>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</si>
  <si>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</si>
  <si>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</si>
  <si>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</si>
  <si>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</si>
  <si>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</si>
  <si>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</si>
  <si>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</si>
  <si>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</si>
  <si>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</si>
  <si>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</si>
  <si>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</si>
  <si>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</si>
  <si>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</si>
  <si>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</si>
  <si>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</si>
  <si>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</si>
  <si>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</si>
  <si>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</si>
  <si>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</si>
  <si>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</si>
  <si>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</si>
  <si>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</si>
  <si>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</si>
  <si>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</si>
  <si>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</si>
  <si>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</si>
  <si>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</si>
  <si>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</si>
  <si>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</si>
  <si>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</si>
  <si>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</si>
  <si>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</si>
  <si>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</si>
  <si>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</si>
  <si>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</si>
  <si>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</si>
  <si>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</si>
  <si>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</si>
  <si>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</si>
  <si>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</si>
  <si>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</si>
  <si>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</si>
  <si>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</si>
  <si>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</si>
  <si>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</si>
  <si>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</si>
  <si>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</si>
  <si>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</si>
  <si>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</si>
  <si>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</si>
  <si>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</si>
  <si>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</si>
  <si>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</si>
  <si>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</si>
  <si>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</si>
  <si>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</si>
  <si>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</si>
  <si>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</si>
  <si>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</si>
  <si>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</si>
  <si>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</si>
  <si>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</si>
  <si>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</si>
  <si>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</si>
  <si>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</si>
  <si>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</si>
  <si>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</si>
  <si>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</si>
  <si>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</si>
  <si>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</si>
  <si>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</si>
  <si>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</si>
  <si>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</si>
  <si>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</si>
  <si>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</si>
  <si>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</si>
  <si>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</si>
  <si>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</si>
  <si>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</si>
  <si>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</si>
  <si>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</si>
  <si>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</si>
  <si>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</si>
  <si>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</si>
  <si>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</si>
  <si>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</si>
  <si>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</si>
  <si>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</si>
  <si>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</si>
  <si>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</si>
  <si>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</si>
  <si>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</si>
  <si>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</si>
  <si>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</si>
  <si>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</si>
  <si>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</si>
  <si>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</si>
  <si>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</si>
  <si>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</si>
  <si>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</si>
  <si>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</si>
  <si>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</si>
  <si>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</si>
  <si>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</si>
  <si>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</si>
  <si>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</si>
  <si>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</si>
  <si>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</si>
  <si>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</si>
  <si>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</si>
  <si>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</si>
  <si>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</si>
  <si>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</si>
  <si>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</si>
  <si>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</si>
  <si>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</si>
  <si>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</si>
  <si>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</si>
  <si>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</si>
  <si>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</si>
  <si>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</si>
  <si>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</si>
  <si>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</si>
  <si>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</si>
  <si>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</si>
  <si>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</si>
  <si>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</si>
  <si>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</si>
  <si>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</si>
  <si>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</si>
  <si>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</si>
  <si>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</si>
  <si>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</si>
  <si>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</si>
  <si>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</si>
  <si>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</si>
  <si>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</si>
  <si>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</si>
  <si>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</si>
  <si>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</si>
  <si>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</si>
  <si>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</si>
  <si>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</si>
  <si>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</si>
  <si>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</si>
  <si>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</si>
  <si>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</si>
  <si>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</si>
  <si>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</si>
  <si>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</si>
  <si>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</si>
  <si>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</si>
  <si>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</si>
  <si>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</si>
  <si>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</si>
  <si>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</si>
  <si>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</si>
  <si>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</si>
  <si>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</si>
  <si>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</si>
  <si>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</si>
  <si>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</si>
  <si>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</si>
  <si>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</si>
  <si>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</si>
  <si>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</si>
  <si>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</si>
  <si>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</si>
  <si>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</si>
  <si>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</si>
  <si>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</si>
  <si>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</si>
  <si>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</si>
  <si>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</si>
  <si>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</si>
  <si>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</si>
  <si>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</si>
  <si>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</si>
  <si>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</si>
  <si>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</si>
  <si>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</si>
  <si>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</si>
  <si>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</si>
  <si>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</si>
  <si>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</si>
  <si>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</si>
  <si>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</si>
  <si>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</si>
  <si>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</si>
  <si>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</si>
  <si>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</si>
  <si>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</si>
  <si>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</si>
  <si>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</si>
  <si>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</si>
  <si>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</si>
  <si>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</si>
  <si>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</si>
  <si>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</si>
  <si>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</si>
  <si>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</si>
  <si>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</si>
  <si>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</si>
  <si>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</si>
  <si>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</si>
  <si>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</si>
  <si>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</si>
  <si>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</si>
  <si>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</si>
  <si>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</si>
  <si>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</si>
  <si>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</si>
  <si>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</si>
  <si>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</si>
  <si>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</si>
  <si>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</si>
  <si>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</si>
  <si>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</si>
  <si>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</si>
  <si>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</si>
  <si>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</si>
  <si>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</si>
  <si>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</si>
  <si>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</si>
  <si>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</si>
  <si>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</si>
  <si>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</si>
  <si>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</si>
  <si>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</si>
  <si>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</si>
  <si>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</si>
  <si>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</si>
  <si>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</si>
  <si>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</si>
  <si>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</si>
  <si>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</si>
  <si>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</si>
  <si>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</si>
  <si>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</si>
  <si>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</si>
  <si>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</si>
  <si>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</si>
  <si>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</si>
  <si>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</si>
  <si>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</si>
  <si>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</si>
  <si>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</si>
  <si>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</si>
  <si>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</si>
  <si>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</si>
  <si>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</si>
  <si>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</si>
  <si>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</si>
  <si>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</si>
  <si>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</si>
  <si>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</si>
  <si>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</si>
  <si>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</si>
  <si>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</si>
  <si>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</si>
  <si>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</si>
  <si>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</si>
  <si>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</si>
  <si>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</si>
  <si>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</si>
  <si>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</si>
  <si>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</si>
  <si>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</si>
  <si>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</si>
  <si>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</si>
  <si>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</si>
  <si>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</si>
  <si>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</si>
  <si>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</si>
  <si>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</si>
  <si>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</si>
  <si>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</si>
  <si>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</si>
  <si>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</si>
  <si>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</si>
  <si>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</si>
  <si>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</si>
  <si>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</si>
  <si>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</si>
  <si>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</si>
  <si>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</si>
  <si>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</si>
  <si>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</si>
  <si>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</si>
  <si>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</si>
  <si>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</si>
  <si>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</si>
  <si>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</si>
  <si>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</si>
  <si>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</si>
  <si>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</si>
  <si>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</si>
  <si>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</si>
  <si>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</si>
  <si>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</si>
  <si>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</si>
  <si>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</si>
  <si>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</si>
  <si>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</si>
  <si>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</si>
  <si>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</si>
  <si>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</si>
  <si>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</si>
  <si>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</si>
  <si>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</si>
  <si>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</si>
  <si>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</si>
  <si>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</si>
  <si>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</si>
  <si>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</si>
  <si>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</si>
  <si>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</si>
  <si>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</si>
  <si>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</si>
  <si>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</si>
  <si>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</si>
  <si>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</si>
  <si>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</si>
  <si>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</si>
  <si>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</si>
  <si>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</si>
  <si>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</si>
  <si>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</si>
  <si>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</si>
  <si>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</si>
  <si>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</si>
  <si>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</si>
  <si>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</si>
  <si>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</si>
  <si>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</si>
  <si>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</si>
  <si>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</si>
  <si>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</si>
  <si>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</si>
  <si>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</si>
  <si>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</si>
  <si>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</si>
  <si>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</si>
  <si>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</si>
  <si>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</si>
  <si>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</si>
  <si>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</si>
  <si>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</si>
  <si>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</si>
  <si>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</si>
  <si>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</si>
  <si>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</si>
  <si>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</si>
  <si>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</si>
  <si>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</si>
  <si>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</si>
  <si>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</si>
  <si>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</si>
  <si>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</si>
  <si>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</si>
  <si>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</si>
  <si>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</si>
  <si>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</si>
  <si>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</si>
  <si>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</si>
  <si>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</si>
  <si>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</si>
  <si>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</si>
  <si>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</si>
  <si>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</si>
  <si>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</si>
  <si>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</si>
  <si>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</si>
  <si>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</si>
  <si>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</si>
  <si>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</si>
  <si>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</si>
  <si>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</si>
  <si>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</si>
  <si>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</si>
  <si>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</si>
  <si>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</si>
  <si>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</si>
  <si>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</si>
  <si>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</si>
  <si>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</si>
  <si>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</si>
  <si>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</si>
  <si>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</si>
  <si>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</si>
  <si>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</si>
  <si>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</si>
  <si>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</si>
  <si>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</si>
  <si>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</si>
  <si>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</si>
  <si>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</si>
  <si>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</si>
  <si>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</si>
  <si>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</si>
  <si>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</si>
  <si>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</si>
  <si>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</si>
  <si>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</si>
  <si>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</si>
  <si>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</si>
  <si>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</si>
  <si>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</si>
  <si>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</si>
  <si>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</si>
  <si>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</si>
  <si>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</si>
  <si>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</si>
  <si>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</si>
  <si>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</si>
  <si>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</si>
  <si>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</si>
  <si>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</si>
  <si>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</si>
  <si>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</si>
  <si>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</si>
  <si>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</si>
  <si>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</si>
  <si>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</si>
  <si>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</si>
  <si>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</si>
  <si>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</si>
  <si>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</si>
  <si>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</si>
  <si>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</si>
  <si>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</si>
  <si>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</si>
  <si>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</si>
  <si>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</si>
  <si>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</si>
  <si>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</si>
  <si>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</si>
  <si>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</si>
  <si>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</si>
  <si>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</si>
  <si>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</si>
  <si>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</si>
  <si>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</si>
  <si>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</si>
  <si>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</si>
  <si>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</si>
  <si>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</si>
  <si>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</si>
  <si>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</si>
  <si>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</si>
  <si>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</si>
  <si>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</si>
  <si>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</si>
  <si>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</si>
  <si>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</si>
  <si>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</si>
  <si>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</si>
  <si>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</si>
  <si>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</si>
  <si>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</si>
  <si>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</si>
  <si>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</si>
  <si>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</si>
  <si>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</si>
  <si>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</si>
  <si>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</si>
  <si>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</si>
  <si>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</si>
  <si>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</si>
  <si>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</si>
  <si>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</si>
  <si>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</si>
  <si>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</si>
  <si>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</si>
  <si>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</si>
  <si>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</si>
  <si>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</si>
  <si>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</si>
  <si>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</si>
  <si>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</si>
  <si>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</si>
  <si>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</si>
  <si>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</si>
  <si>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</si>
  <si>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</si>
  <si>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</si>
  <si>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</si>
  <si>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</si>
  <si>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</si>
  <si>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</si>
  <si>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</si>
  <si>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</si>
  <si>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</si>
  <si>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</si>
  <si>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</si>
  <si>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</si>
  <si>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</si>
  <si>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</si>
  <si>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</si>
  <si>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</si>
  <si>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</si>
  <si>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</si>
  <si>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</si>
  <si>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</si>
  <si>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</si>
  <si>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</si>
  <si>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</si>
  <si>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</si>
  <si>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</si>
  <si>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</si>
  <si>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</si>
  <si>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</si>
  <si>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</si>
  <si>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</si>
  <si>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</si>
  <si>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</si>
  <si>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</si>
  <si>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</si>
  <si>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</si>
  <si>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</si>
  <si>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</si>
  <si>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</si>
  <si>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</si>
  <si>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</si>
  <si>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</si>
  <si>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</si>
  <si>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</si>
  <si>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</si>
  <si>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</si>
  <si>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</si>
  <si>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</si>
  <si>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</si>
  <si>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</si>
  <si>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</si>
  <si>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</si>
  <si>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</si>
  <si>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</si>
  <si>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</si>
  <si>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</si>
  <si>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</si>
  <si>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</si>
  <si>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</si>
  <si>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</si>
  <si>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</si>
  <si>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</si>
  <si>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</si>
  <si>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</si>
  <si>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</si>
  <si>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</si>
  <si>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</si>
  <si>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</si>
  <si>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</si>
  <si>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</si>
  <si>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</si>
  <si>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</si>
  <si>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</si>
  <si>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</si>
  <si>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</si>
  <si>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</si>
  <si>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</si>
  <si>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</si>
  <si>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</si>
  <si>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</si>
  <si>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</si>
  <si>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</si>
  <si>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</si>
  <si>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</si>
  <si>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</si>
  <si>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</si>
  <si>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</si>
  <si>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</si>
  <si>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</si>
  <si>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</si>
  <si>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</si>
  <si>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</si>
  <si>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</si>
  <si>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</si>
  <si>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</si>
  <si>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</si>
  <si>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</si>
  <si>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</si>
  <si>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</si>
  <si>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</si>
  <si>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</si>
  <si>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</si>
  <si>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</si>
  <si>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</si>
  <si>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</si>
  <si>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</si>
  <si>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</si>
  <si>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</si>
  <si>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</si>
  <si>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</si>
  <si>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</si>
  <si>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</si>
  <si>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</si>
  <si>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</si>
  <si>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</si>
  <si>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</si>
  <si>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</si>
  <si>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</si>
  <si>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</si>
  <si>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</si>
  <si>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</si>
  <si>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</si>
  <si>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</si>
  <si>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</si>
  <si>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</si>
  <si>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</si>
  <si>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</si>
  <si>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</si>
  <si>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</si>
  <si>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</si>
  <si>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</si>
  <si>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</si>
  <si>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</si>
  <si>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</si>
  <si>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</si>
  <si>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</si>
  <si>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</si>
  <si>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</si>
  <si>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</si>
  <si>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</si>
  <si>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</si>
  <si>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</si>
  <si>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</si>
  <si>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</si>
  <si>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</si>
  <si>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</si>
  <si>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</si>
  <si>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</si>
  <si>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</si>
  <si>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</si>
  <si>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</si>
  <si>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</si>
  <si>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</si>
  <si>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</si>
  <si>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</si>
  <si>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</si>
  <si>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</si>
  <si>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</si>
  <si>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</si>
  <si>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</si>
  <si>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</si>
  <si>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</si>
  <si>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</si>
  <si>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</si>
  <si>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</si>
  <si>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</si>
  <si>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</si>
  <si>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</si>
  <si>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</si>
  <si>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</si>
  <si>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</si>
  <si>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</si>
  <si>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</si>
  <si>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</si>
  <si>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</si>
  <si>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</si>
  <si>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</si>
  <si>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</si>
  <si>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</si>
  <si>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</si>
  <si>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</si>
  <si>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</si>
  <si>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</si>
  <si>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</si>
  <si>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</si>
  <si>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</si>
  <si>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</si>
  <si>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</si>
  <si>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</si>
  <si>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</si>
  <si>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</si>
  <si>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</si>
  <si>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</si>
  <si>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</si>
  <si>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</si>
  <si>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</si>
  <si>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</si>
  <si>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</si>
  <si>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</si>
  <si>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</si>
  <si>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</si>
  <si>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</si>
  <si>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</si>
  <si>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</si>
  <si>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</si>
  <si>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</si>
  <si>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</si>
  <si>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</si>
  <si>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</si>
  <si>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</si>
  <si>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</si>
  <si>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</si>
  <si>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</si>
  <si>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</si>
  <si>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</si>
  <si>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</si>
  <si>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</si>
  <si>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</si>
  <si>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</si>
  <si>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</si>
  <si>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</si>
  <si>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</si>
  <si>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</si>
  <si>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</si>
  <si>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</si>
  <si>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</si>
  <si>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</si>
  <si>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</si>
  <si>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</si>
  <si>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</si>
  <si>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</si>
  <si>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</si>
  <si>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</si>
  <si>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</si>
  <si>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</si>
  <si>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</si>
  <si>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</si>
  <si>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</si>
  <si>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</si>
  <si>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</si>
  <si>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</si>
  <si>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</si>
  <si>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</si>
  <si>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</si>
  <si>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</si>
  <si>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</si>
  <si>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</si>
  <si>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</si>
  <si>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</si>
  <si>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</si>
  <si>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</si>
  <si>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</si>
  <si>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</si>
  <si>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</si>
  <si>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</si>
  <si>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</si>
  <si>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</si>
  <si>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</si>
  <si>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</si>
  <si>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</si>
  <si>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</si>
  <si>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</si>
  <si>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</si>
  <si>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</si>
  <si>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</si>
  <si>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</si>
  <si>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</si>
  <si>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</si>
  <si>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</si>
  <si>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</si>
  <si>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</si>
  <si>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</si>
  <si>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</si>
  <si>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</si>
  <si>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</si>
  <si>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</si>
  <si>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</si>
  <si>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</si>
  <si>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</si>
  <si>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</si>
  <si>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</si>
  <si>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</si>
  <si>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</si>
  <si>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</si>
  <si>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</si>
  <si>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</si>
  <si>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</si>
  <si>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</si>
  <si>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</si>
  <si>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</si>
  <si>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</si>
  <si>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</si>
  <si>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</si>
  <si>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</si>
  <si>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</si>
  <si>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</si>
  <si>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</si>
  <si>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</si>
  <si>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</si>
  <si>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</si>
  <si>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</si>
  <si>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</si>
  <si>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</si>
  <si>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</si>
  <si>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</si>
  <si>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</si>
  <si>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</si>
  <si>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</si>
  <si>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</si>
  <si>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</si>
  <si>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</si>
  <si>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</si>
  <si>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</si>
  <si>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</si>
  <si>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</si>
  <si>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</si>
  <si>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</si>
  <si>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</si>
  <si>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</si>
  <si>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</si>
  <si>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</si>
  <si>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</si>
  <si>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</si>
  <si>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</si>
  <si>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</si>
  <si>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</si>
  <si>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</si>
  <si>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</si>
  <si>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</si>
  <si>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</si>
  <si>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</si>
  <si>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</si>
  <si>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</si>
  <si>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</si>
  <si>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</si>
  <si>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</si>
  <si>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</si>
  <si>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</si>
  <si>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</si>
  <si>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</si>
  <si>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</si>
  <si>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</si>
  <si>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</si>
  <si>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</si>
  <si>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</si>
  <si>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</si>
  <si>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</si>
  <si>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</si>
  <si>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</si>
  <si>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</si>
  <si>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</si>
  <si>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</si>
  <si>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</si>
  <si>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</si>
  <si>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</si>
  <si>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</si>
  <si>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</si>
  <si>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</si>
  <si>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</si>
  <si>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</si>
  <si>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</si>
  <si>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</si>
  <si>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</si>
  <si>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</si>
  <si>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</si>
  <si>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</si>
  <si>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</si>
  <si>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</si>
  <si>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</si>
  <si>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</si>
  <si>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</si>
  <si>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</si>
  <si>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</si>
  <si>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</si>
  <si>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</si>
  <si>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</si>
  <si>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</si>
  <si>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</si>
  <si>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</si>
  <si>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</si>
  <si>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</si>
  <si>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</si>
  <si>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</si>
  <si>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</si>
  <si>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</si>
  <si>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</si>
  <si>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</si>
  <si>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</si>
  <si>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</si>
  <si>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</si>
  <si>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</si>
  <si>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</si>
  <si>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</si>
  <si>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</si>
  <si>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</si>
  <si>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</si>
  <si>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</si>
  <si>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</si>
  <si>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</si>
  <si>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</si>
  <si>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</si>
  <si>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</si>
  <si>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</si>
  <si>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</si>
  <si>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</si>
  <si>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</si>
  <si>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</si>
  <si>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</si>
  <si>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</si>
  <si>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</si>
  <si>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</si>
  <si>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</si>
  <si>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</si>
  <si>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</si>
  <si>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</si>
  <si>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</si>
  <si>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</si>
  <si>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</si>
  <si>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</si>
  <si>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</si>
  <si>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</si>
  <si>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</si>
  <si>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</si>
  <si>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</si>
  <si>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</si>
  <si>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</si>
  <si>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</si>
  <si>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</si>
  <si>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</si>
  <si>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</si>
  <si>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</si>
  <si>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</si>
  <si>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</si>
  <si>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</si>
  <si>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</si>
  <si>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</si>
  <si>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</si>
  <si>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</si>
  <si>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</si>
  <si>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</si>
  <si>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</si>
  <si>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</si>
  <si>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</si>
  <si>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</si>
  <si>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</si>
  <si>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</si>
  <si>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</si>
  <si>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</si>
  <si>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</si>
  <si>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</si>
  <si>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</si>
  <si>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</si>
  <si>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</si>
  <si>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</si>
  <si>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</si>
  <si>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</si>
  <si>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</si>
  <si>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</si>
  <si>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</si>
  <si>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</si>
  <si>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</si>
  <si>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</si>
  <si>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</si>
  <si>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</si>
  <si>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</si>
  <si>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</si>
  <si>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</si>
  <si>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</si>
  <si>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</si>
  <si>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</si>
  <si>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</si>
  <si>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</si>
  <si>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</si>
  <si>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</si>
  <si>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</si>
  <si>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</si>
  <si>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</si>
  <si>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</si>
  <si>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</si>
  <si>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</si>
  <si>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</si>
  <si>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</si>
  <si>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</si>
  <si>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</si>
  <si>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</si>
  <si>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</si>
  <si>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</si>
  <si>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</si>
  <si>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</si>
  <si>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</si>
  <si>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</si>
  <si>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</si>
  <si>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</si>
  <si>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</si>
  <si>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</si>
  <si>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</si>
  <si>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</si>
  <si>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</si>
  <si>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</si>
  <si>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</si>
  <si>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</si>
  <si>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</si>
  <si>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</si>
  <si>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</si>
  <si>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</si>
  <si>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</si>
  <si>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</si>
  <si>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</si>
  <si>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</si>
  <si>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</si>
  <si>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</si>
  <si>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</si>
  <si>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</si>
  <si>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</si>
  <si>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</si>
  <si>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</si>
  <si>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</si>
  <si>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</si>
  <si>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</si>
  <si>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</si>
  <si>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</si>
  <si>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</si>
  <si>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</si>
  <si>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</si>
  <si>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</si>
  <si>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</si>
  <si>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</si>
  <si>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</si>
  <si>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</si>
  <si>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</si>
  <si>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</si>
  <si>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</si>
  <si>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</si>
  <si>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</si>
  <si>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</si>
  <si>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</si>
  <si>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</si>
  <si>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</si>
  <si>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</si>
  <si>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</si>
  <si>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</si>
  <si>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</si>
  <si>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</si>
  <si>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</si>
  <si>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</si>
  <si>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</si>
  <si>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</si>
  <si>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</si>
  <si>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</si>
  <si>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</si>
  <si>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</si>
  <si>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</si>
  <si>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</si>
  <si>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</si>
  <si>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</si>
  <si>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</si>
  <si>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</si>
  <si>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</si>
  <si>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</si>
  <si>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</si>
  <si>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</si>
  <si>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</si>
  <si>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</si>
  <si>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</si>
  <si>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</si>
  <si>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</si>
  <si>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</si>
  <si>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</si>
  <si>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</si>
  <si>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</si>
  <si>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</si>
  <si>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</si>
  <si>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</si>
  <si>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</si>
  <si>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</si>
  <si>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</si>
  <si>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</si>
  <si>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</si>
  <si>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</si>
  <si>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</si>
  <si>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</si>
  <si>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</si>
  <si>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</si>
  <si>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</si>
  <si>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</si>
  <si>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</si>
  <si>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</si>
  <si>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</si>
  <si>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</si>
  <si>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</si>
  <si>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</si>
  <si>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</si>
  <si>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</si>
  <si>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</si>
  <si>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</si>
  <si>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</si>
  <si>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</si>
  <si>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</si>
  <si>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</si>
  <si>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</si>
  <si>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</si>
  <si>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</si>
  <si>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</si>
  <si>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</si>
  <si>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</si>
  <si>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</si>
  <si>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</si>
  <si>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</si>
  <si>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</si>
  <si>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</si>
  <si>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</si>
  <si>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</si>
  <si>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</si>
  <si>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</si>
  <si>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</si>
  <si>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</si>
  <si>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</si>
  <si>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</si>
  <si>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</si>
  <si>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</si>
  <si>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</si>
  <si>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</si>
  <si>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</si>
  <si>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</si>
  <si>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</si>
  <si>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</si>
  <si>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</si>
  <si>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</si>
  <si>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</si>
  <si>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</si>
  <si>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</si>
  <si>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</si>
  <si>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</si>
  <si>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</si>
  <si>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</si>
  <si>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</si>
  <si>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</si>
  <si>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</si>
  <si>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</si>
  <si>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</si>
  <si>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</si>
  <si>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</si>
  <si>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</si>
  <si>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</si>
  <si>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</si>
  <si>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</si>
  <si>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</si>
  <si>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</si>
  <si>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</si>
  <si>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</si>
  <si>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</si>
  <si>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</si>
  <si>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</si>
  <si>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</si>
  <si>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</si>
  <si>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</si>
  <si>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</si>
  <si>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</si>
  <si>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</si>
  <si>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</si>
  <si>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</si>
  <si>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</si>
  <si>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</si>
  <si>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</si>
  <si>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</si>
  <si>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</si>
  <si>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</si>
  <si>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</si>
  <si>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</si>
  <si>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</si>
  <si>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</si>
  <si>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</si>
  <si>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</si>
  <si>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</si>
  <si>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</si>
  <si>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</si>
  <si>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</si>
  <si>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</si>
  <si>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</si>
  <si>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</si>
  <si>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</si>
  <si>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</si>
  <si>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</si>
  <si>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</si>
  <si>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</si>
  <si>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</si>
  <si>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</si>
  <si>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</si>
  <si>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</si>
  <si>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</si>
  <si>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</si>
  <si>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</si>
  <si>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</si>
  <si>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</si>
  <si>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</si>
  <si>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</si>
  <si>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</si>
  <si>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</si>
  <si>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</si>
  <si>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</si>
  <si>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</si>
  <si>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</si>
  <si>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</si>
  <si>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</si>
  <si>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</si>
  <si>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</si>
  <si>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</si>
  <si>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</si>
  <si>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</si>
  <si>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</si>
  <si>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</si>
  <si>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</si>
  <si>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</si>
  <si>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</si>
  <si>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</si>
  <si>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</si>
  <si>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</si>
  <si>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</si>
  <si>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</si>
  <si>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</si>
  <si>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</si>
  <si>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</si>
  <si>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</si>
  <si>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</si>
  <si>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</si>
  <si>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</si>
  <si>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</si>
  <si>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</si>
  <si>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</si>
  <si>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</si>
  <si>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</si>
  <si>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</si>
  <si>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</si>
  <si>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</si>
  <si>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</si>
  <si>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</si>
  <si>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</si>
  <si>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</si>
  <si>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</si>
  <si>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</si>
  <si>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</si>
  <si>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</si>
  <si>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</si>
  <si>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</si>
  <si>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</si>
  <si>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</si>
  <si>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</si>
  <si>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</si>
  <si>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</si>
  <si>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</si>
  <si>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</si>
  <si>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</si>
  <si>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</si>
  <si>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</si>
  <si>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</si>
  <si>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</si>
  <si>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</si>
  <si>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</si>
  <si>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</si>
  <si>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</si>
  <si>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</si>
  <si>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</si>
  <si>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</si>
  <si>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</si>
  <si>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</si>
  <si>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</si>
  <si>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</si>
  <si>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</si>
  <si>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</si>
  <si>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</si>
  <si>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</si>
  <si>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</si>
  <si>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</si>
  <si>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</si>
  <si>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</si>
  <si>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</si>
  <si>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</si>
  <si>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</si>
  <si>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</si>
  <si>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</si>
  <si>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</si>
  <si>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</si>
  <si>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</si>
  <si>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</si>
  <si>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</si>
  <si>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</si>
  <si>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</si>
  <si>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</si>
  <si>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</si>
  <si>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</si>
  <si>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</si>
  <si>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</si>
  <si>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</si>
  <si>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</si>
  <si>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</si>
  <si>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</si>
  <si>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</si>
  <si>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</si>
  <si>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</si>
  <si>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</si>
  <si>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</si>
  <si>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</si>
  <si>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</si>
  <si>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</si>
  <si>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</si>
  <si>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</si>
  <si>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</si>
  <si>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</si>
  <si>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</si>
  <si>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</si>
  <si>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</si>
  <si>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</si>
  <si>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</si>
  <si>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</si>
  <si>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</si>
  <si>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</si>
  <si>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</si>
  <si>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</si>
  <si>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</si>
  <si>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</si>
  <si>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</si>
  <si>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</si>
  <si>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</si>
  <si>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</si>
  <si>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</si>
  <si>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</si>
  <si>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</si>
  <si>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</si>
  <si>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</si>
  <si>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</si>
  <si>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</si>
  <si>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</si>
  <si>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</si>
  <si>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</si>
  <si>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</si>
  <si>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</si>
  <si>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</si>
  <si>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</si>
  <si>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</si>
  <si>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</si>
  <si>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</si>
  <si>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</si>
  <si>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</si>
  <si>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</si>
  <si>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</si>
  <si>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</si>
  <si>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</si>
  <si>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</si>
  <si>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</si>
  <si>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</si>
  <si>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</si>
  <si>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</si>
  <si>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</si>
  <si>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</si>
  <si>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</si>
  <si>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</si>
  <si>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</si>
  <si>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</si>
  <si>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</si>
  <si>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</si>
  <si>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</si>
  <si>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</si>
  <si>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</si>
  <si>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</si>
  <si>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</si>
  <si>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</si>
  <si>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</si>
  <si>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</si>
  <si>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</si>
  <si>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</si>
  <si>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</si>
  <si>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</si>
  <si>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</si>
  <si>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</si>
  <si>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</si>
  <si>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</si>
  <si>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</si>
  <si>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</si>
  <si>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</si>
  <si>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</si>
  <si>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</si>
  <si>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</si>
  <si>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</si>
  <si>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</si>
  <si>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</si>
  <si>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</si>
  <si>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</si>
  <si>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</si>
  <si>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</si>
  <si>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</si>
  <si>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</si>
  <si>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</si>
  <si>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</si>
  <si>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</si>
  <si>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</si>
  <si>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</si>
  <si>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</si>
  <si>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</si>
  <si>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</si>
  <si>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</si>
  <si>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</si>
  <si>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</si>
  <si>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</si>
  <si>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</si>
  <si>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</si>
  <si>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</si>
  <si>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</si>
  <si>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</si>
  <si>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</si>
  <si>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</si>
  <si>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</si>
  <si>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</si>
  <si>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</si>
  <si>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</si>
  <si>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</si>
  <si>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</si>
  <si>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</si>
  <si>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</si>
  <si>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</si>
  <si>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</si>
  <si>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</si>
  <si>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</si>
  <si>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</si>
  <si>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</si>
  <si>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</si>
  <si>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</si>
  <si>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</si>
  <si>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</si>
  <si>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</si>
  <si>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</si>
  <si>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</si>
  <si>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</si>
  <si>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</si>
  <si>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</si>
  <si>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</si>
  <si>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</si>
  <si>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</si>
  <si>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</si>
  <si>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</si>
  <si>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</si>
  <si>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</si>
  <si>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</si>
  <si>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</si>
  <si>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</si>
  <si>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</si>
  <si>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</si>
  <si>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</si>
  <si>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</si>
  <si>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</si>
  <si>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</si>
  <si>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</si>
  <si>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</si>
  <si>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</si>
  <si>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</si>
  <si>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</si>
  <si>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</si>
  <si>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</si>
  <si>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</si>
  <si>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</si>
  <si>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</si>
  <si>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</si>
  <si>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</si>
  <si>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</si>
  <si>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</si>
  <si>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</si>
  <si>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</si>
  <si>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</si>
  <si>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</si>
  <si>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</si>
  <si>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</si>
  <si>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</si>
  <si>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</si>
  <si>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</si>
  <si>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</si>
  <si>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</si>
  <si>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</si>
  <si>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</si>
  <si>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</si>
  <si>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</si>
  <si>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</si>
  <si>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</si>
  <si>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</si>
  <si>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</si>
  <si>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</si>
  <si>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</si>
  <si>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</si>
  <si>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</si>
  <si>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</si>
  <si>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</si>
  <si>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</si>
  <si>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</si>
  <si>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</si>
  <si>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</si>
  <si>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</si>
  <si>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</si>
  <si>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</si>
  <si>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</si>
  <si>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</si>
  <si>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</si>
  <si>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</si>
  <si>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</si>
  <si>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</si>
  <si>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</si>
  <si>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</si>
  <si>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</si>
  <si>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</si>
  <si>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</si>
  <si>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</si>
  <si>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</si>
  <si>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</si>
  <si>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</si>
  <si>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</si>
  <si>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</si>
  <si>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</si>
  <si>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</si>
  <si>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</si>
  <si>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</si>
  <si>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</si>
  <si>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</si>
  <si>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</si>
  <si>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</si>
  <si>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</si>
  <si>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</si>
  <si>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</si>
  <si>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</si>
  <si>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</si>
  <si>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</si>
  <si>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</si>
  <si>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</si>
  <si>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</si>
  <si>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</si>
  <si>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</si>
  <si>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</si>
  <si>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</si>
  <si>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</si>
  <si>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</si>
  <si>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</si>
  <si>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</si>
  <si>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</si>
  <si>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</si>
  <si>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</si>
  <si>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</si>
  <si>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</si>
  <si>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</si>
  <si>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</si>
  <si>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</si>
  <si>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</si>
  <si>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</si>
  <si>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</si>
  <si>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</si>
  <si>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</si>
  <si>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</si>
  <si>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</si>
  <si>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</si>
  <si>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</si>
  <si>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</si>
  <si>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</si>
  <si>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</si>
  <si>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</si>
  <si>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</si>
  <si>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</si>
  <si>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</si>
  <si>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</si>
  <si>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</si>
  <si>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</si>
  <si>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</si>
  <si>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</si>
  <si>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</si>
  <si>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</si>
  <si>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</si>
  <si>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</si>
  <si>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</si>
  <si>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</si>
  <si>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</si>
  <si>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</si>
  <si>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</si>
  <si>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</si>
  <si>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</si>
  <si>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</si>
  <si>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</si>
  <si>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</si>
  <si>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</si>
  <si>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</si>
  <si>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</si>
  <si>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</si>
  <si>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</si>
  <si>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</si>
  <si>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</si>
  <si>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</si>
  <si>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</si>
  <si>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</si>
  <si>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</si>
  <si>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</si>
  <si>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</si>
  <si>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</si>
  <si>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</si>
  <si>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</si>
  <si>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</si>
  <si>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</si>
  <si>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</si>
  <si>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</si>
  <si>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</si>
  <si>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</si>
  <si>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</si>
  <si>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</si>
  <si>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</si>
  <si>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</si>
  <si>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</si>
  <si>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</si>
  <si>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</si>
  <si>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</si>
  <si>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</si>
  <si>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</si>
  <si>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</si>
  <si>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</si>
  <si>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</si>
  <si>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</si>
  <si>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</si>
  <si>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</si>
  <si>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</si>
  <si>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</si>
  <si>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</si>
  <si>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</si>
  <si>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</si>
  <si>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</si>
  <si>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</si>
  <si>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</si>
  <si>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</si>
  <si>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</si>
  <si>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</si>
  <si>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</si>
  <si>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</si>
  <si>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</si>
  <si>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</si>
  <si>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</si>
  <si>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</si>
  <si>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</si>
  <si>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</si>
  <si>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</si>
  <si>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</si>
  <si>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</si>
  <si>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</si>
  <si>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</si>
  <si>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</si>
  <si>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</si>
  <si>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</si>
  <si>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</si>
  <si>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</si>
  <si>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</si>
  <si>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</si>
  <si>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</si>
  <si>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</si>
  <si>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</si>
  <si>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</si>
  <si>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</si>
  <si>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</si>
  <si>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</si>
  <si>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</si>
  <si>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</si>
  <si>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</si>
  <si>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</si>
  <si>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</si>
  <si>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</si>
  <si>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</si>
  <si>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</si>
  <si>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</si>
  <si>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</si>
  <si>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</si>
  <si>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</si>
  <si>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</si>
  <si>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</si>
  <si>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</si>
  <si>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</si>
  <si>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</si>
  <si>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</si>
  <si>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</si>
  <si>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</si>
  <si>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</si>
  <si>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</si>
  <si>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</si>
  <si>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</si>
  <si>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</si>
  <si>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</si>
  <si>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</si>
  <si>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</si>
  <si>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</si>
  <si>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</si>
  <si>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</si>
  <si>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</si>
  <si>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</si>
  <si>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</si>
  <si>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</si>
  <si>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</si>
  <si>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</si>
  <si>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</si>
  <si>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</si>
  <si>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</si>
  <si>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</si>
  <si>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</si>
  <si>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</si>
  <si>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</si>
  <si>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</si>
  <si>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</si>
  <si>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</si>
  <si>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</si>
  <si>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</si>
  <si>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</si>
  <si>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</si>
  <si>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</si>
  <si>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</si>
  <si>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</si>
  <si>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</si>
  <si>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</si>
  <si>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</si>
  <si>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</si>
  <si>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</si>
  <si>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</si>
  <si>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</si>
  <si>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</si>
  <si>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</si>
  <si>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</si>
  <si>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</si>
  <si>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</si>
  <si>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</si>
  <si>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</si>
  <si>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</si>
  <si>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</si>
  <si>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</si>
  <si>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</si>
  <si>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</si>
  <si>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</si>
  <si>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</si>
  <si>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</si>
  <si>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</si>
  <si>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</si>
  <si>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</si>
  <si>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</si>
  <si>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</si>
  <si>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</si>
  <si>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</si>
  <si>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</si>
  <si>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</si>
  <si>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</si>
  <si>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</si>
  <si>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</si>
  <si>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</si>
  <si>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</si>
  <si>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</si>
  <si>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</si>
  <si>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</si>
  <si>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</si>
  <si>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</si>
  <si>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</si>
  <si>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</si>
  <si>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</si>
  <si>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</si>
  <si>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</si>
  <si>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</si>
  <si>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</si>
  <si>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</si>
  <si>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</si>
  <si>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</si>
  <si>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</si>
  <si>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</si>
  <si>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</si>
  <si>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</si>
  <si>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</si>
  <si>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</si>
  <si>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</si>
  <si>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</si>
  <si>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</si>
  <si>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</si>
  <si>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</si>
  <si>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</si>
  <si>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</si>
  <si>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</si>
  <si>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</si>
  <si>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</si>
  <si>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</si>
  <si>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</si>
  <si>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</si>
  <si>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</si>
  <si>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</si>
  <si>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</si>
  <si>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</si>
  <si>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</si>
  <si>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</si>
  <si>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</si>
  <si>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</si>
  <si>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</si>
  <si>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</si>
  <si>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</si>
  <si>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</si>
  <si>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</si>
  <si>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</si>
  <si>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</si>
  <si>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</si>
  <si>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</si>
  <si>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</si>
  <si>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</si>
  <si>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</si>
  <si>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</si>
  <si>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</si>
  <si>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</si>
  <si>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</si>
  <si>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</si>
  <si>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</si>
  <si>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</si>
  <si>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</si>
  <si>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</si>
  <si>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</si>
  <si>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</si>
  <si>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</si>
  <si>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</si>
  <si>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</si>
  <si>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</si>
  <si>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</si>
  <si>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</si>
  <si>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</si>
  <si>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</si>
  <si>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</si>
  <si>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</si>
  <si>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</si>
  <si>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</si>
  <si>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</si>
  <si>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</si>
  <si>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</si>
  <si>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</si>
  <si>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</si>
  <si>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</si>
  <si>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</si>
  <si>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</si>
  <si>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</si>
  <si>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</si>
  <si>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</si>
  <si>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</si>
  <si>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</si>
  <si>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</si>
  <si>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</si>
  <si>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</si>
  <si>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</si>
  <si>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</si>
  <si>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</si>
  <si>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</si>
  <si>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</si>
  <si>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</si>
  <si>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</si>
  <si>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</si>
  <si>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</si>
  <si>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</si>
  <si>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</si>
  <si>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</si>
  <si>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</si>
  <si>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</si>
  <si>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</si>
  <si>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</si>
  <si>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</si>
  <si>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</si>
  <si>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</si>
  <si>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</si>
  <si>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</si>
  <si>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</si>
  <si>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</si>
  <si>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</si>
  <si>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</si>
  <si>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</si>
  <si>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</si>
  <si>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</si>
  <si>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</si>
  <si>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</si>
  <si>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</si>
  <si>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</si>
  <si>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</si>
  <si>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</si>
  <si>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</si>
  <si>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</si>
  <si>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</si>
  <si>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</si>
  <si>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</si>
  <si>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</si>
  <si>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</si>
  <si>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</si>
  <si>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</si>
  <si>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</si>
  <si>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</si>
  <si>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</si>
  <si>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</si>
  <si>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</si>
  <si>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</si>
  <si>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</si>
  <si>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</si>
  <si>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</si>
  <si>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</si>
  <si>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</si>
  <si>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</si>
  <si>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</si>
  <si>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</si>
  <si>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</si>
  <si>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</si>
  <si>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</si>
  <si>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</si>
  <si>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</si>
  <si>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</si>
  <si>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</si>
  <si>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</si>
  <si>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</si>
  <si>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</si>
  <si>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</si>
  <si>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</si>
  <si>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</si>
  <si>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</si>
  <si>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</si>
  <si>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</si>
  <si>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</si>
  <si>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</si>
  <si>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</si>
  <si>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</si>
  <si>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</si>
  <si>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</si>
  <si>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</si>
  <si>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</si>
  <si>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</si>
  <si>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</si>
  <si>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</si>
  <si>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</si>
  <si>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</si>
  <si>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</si>
  <si>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</si>
  <si>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</si>
  <si>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</si>
  <si>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</si>
  <si>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</si>
  <si>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</si>
  <si>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</si>
  <si>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</si>
  <si>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</si>
  <si>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</si>
  <si>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</si>
  <si>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</si>
  <si>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</si>
  <si>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</si>
  <si>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</si>
  <si>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</si>
  <si>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</si>
  <si>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</si>
  <si>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</si>
  <si>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</si>
  <si>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</si>
  <si>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</si>
  <si>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</si>
  <si>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</si>
  <si>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</si>
  <si>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</si>
  <si>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</si>
  <si>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</si>
  <si>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</si>
  <si>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</si>
  <si>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</si>
  <si>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</si>
  <si>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</si>
  <si>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</si>
  <si>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</si>
  <si>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</si>
  <si>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</si>
  <si>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</si>
  <si>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</si>
  <si>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</si>
  <si>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</si>
  <si>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</si>
  <si>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</si>
  <si>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</si>
  <si>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</si>
  <si>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</si>
  <si>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</si>
  <si>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</si>
  <si>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</si>
  <si>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</si>
  <si>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</si>
  <si>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</si>
  <si>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</si>
  <si>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</si>
  <si>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</si>
  <si>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</si>
  <si>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</si>
  <si>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</si>
  <si>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</si>
  <si>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</si>
  <si>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</si>
  <si>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</si>
  <si>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</si>
  <si>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</si>
  <si>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</si>
  <si>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</si>
  <si>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</si>
  <si>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</si>
  <si>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</si>
  <si>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</si>
  <si>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</si>
  <si>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</si>
  <si>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</si>
  <si>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</si>
  <si>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</si>
  <si>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</si>
  <si>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</si>
  <si>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</si>
  <si>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</si>
  <si>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</si>
  <si>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</si>
  <si>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</si>
  <si>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</si>
  <si>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</si>
  <si>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</si>
  <si>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</si>
  <si>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</si>
  <si>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</si>
  <si>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</si>
  <si>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</si>
  <si>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</si>
  <si>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</si>
  <si>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</si>
  <si>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</si>
  <si>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</si>
  <si>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</si>
  <si>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</si>
  <si>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</si>
  <si>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</si>
  <si>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</si>
  <si>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</si>
  <si>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</si>
  <si>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</si>
  <si>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</si>
  <si>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</si>
  <si>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</si>
  <si>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</si>
  <si>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</si>
  <si>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</si>
  <si>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</si>
  <si>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</si>
  <si>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</si>
  <si>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</si>
  <si>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</si>
  <si>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</si>
  <si>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</si>
  <si>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</si>
  <si>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</si>
  <si>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</si>
  <si>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</si>
  <si>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</si>
  <si>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</si>
  <si>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</si>
  <si>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</si>
  <si>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</si>
  <si>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</si>
  <si>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</si>
  <si>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</si>
  <si>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</si>
  <si>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</si>
  <si>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</si>
  <si>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</si>
  <si>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</si>
  <si>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</si>
  <si>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</si>
  <si>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</si>
  <si>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</si>
  <si>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</si>
  <si>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</si>
  <si>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</si>
  <si>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</si>
  <si>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</si>
  <si>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</si>
  <si>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</si>
  <si>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</si>
  <si>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</si>
  <si>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</si>
  <si>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</si>
  <si>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</si>
  <si>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</si>
  <si>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</si>
  <si>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</si>
  <si>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</si>
  <si>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</si>
  <si>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</si>
  <si>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</si>
  <si>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</si>
  <si>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</si>
  <si>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</si>
  <si>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</si>
  <si>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</si>
  <si>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</si>
  <si>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</si>
  <si>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</si>
  <si>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</si>
  <si>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</si>
  <si>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</si>
  <si>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</si>
  <si>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</si>
  <si>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</si>
  <si>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</si>
  <si>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</si>
  <si>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</si>
  <si>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</si>
  <si>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</si>
  <si>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</si>
  <si>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</si>
  <si>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</si>
  <si>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</si>
  <si>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</si>
  <si>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</si>
  <si>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</si>
  <si>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</si>
  <si>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</si>
  <si>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</si>
  <si>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</si>
  <si>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</si>
  <si>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</si>
  <si>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</si>
  <si>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</si>
  <si>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</si>
  <si>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</si>
  <si>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</si>
  <si>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</si>
  <si>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</si>
  <si>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</si>
  <si>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</si>
  <si>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</si>
  <si>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</si>
  <si>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</si>
  <si>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</si>
  <si>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</si>
  <si>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</si>
  <si>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</si>
  <si>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</si>
  <si>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</si>
  <si>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</si>
  <si>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</si>
  <si>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</si>
  <si>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</si>
  <si>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</si>
  <si>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</si>
  <si>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</si>
  <si>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</si>
  <si>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</si>
  <si>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</si>
  <si>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</si>
  <si>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</si>
  <si>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</si>
  <si>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</si>
  <si>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</si>
  <si>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</si>
  <si>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</si>
  <si>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</si>
  <si>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</si>
  <si>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</si>
  <si>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</si>
  <si>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</si>
  <si>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</si>
  <si>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</si>
  <si>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</si>
  <si>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</si>
  <si>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</si>
  <si>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</si>
  <si>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</si>
  <si>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</si>
  <si>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</si>
  <si>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</si>
  <si>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</si>
  <si>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</si>
  <si>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</si>
  <si>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</si>
  <si>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</si>
  <si>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</si>
  <si>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</si>
  <si>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</si>
  <si>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</si>
  <si>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</si>
  <si>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</si>
  <si>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</si>
  <si>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</si>
  <si>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</si>
  <si>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</si>
  <si>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</si>
  <si>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</si>
  <si>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</si>
  <si>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</si>
  <si>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</si>
  <si>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</si>
  <si>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</si>
  <si>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</si>
  <si>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</si>
  <si>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</si>
  <si>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</si>
  <si>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</si>
  <si>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</si>
  <si>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</si>
  <si>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</si>
  <si>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</si>
  <si>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</si>
  <si>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</si>
  <si>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</si>
  <si>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</si>
  <si>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</si>
  <si>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</si>
  <si>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</si>
  <si>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</si>
  <si>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</si>
  <si>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</si>
  <si>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</si>
  <si>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</si>
  <si>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</si>
  <si>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</si>
  <si>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</si>
  <si>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</si>
  <si>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</si>
  <si>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</si>
  <si>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</si>
  <si>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</si>
  <si>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</si>
  <si>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</si>
  <si>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</si>
  <si>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</si>
  <si>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</si>
  <si>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</si>
  <si>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</si>
  <si>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</si>
  <si>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</si>
  <si>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</si>
  <si>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</si>
  <si>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</si>
  <si>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</si>
  <si>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</si>
  <si>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</si>
  <si>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</si>
  <si>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</si>
  <si>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</si>
  <si>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</si>
  <si>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</si>
  <si>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</si>
  <si>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</si>
  <si>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</si>
  <si>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</si>
  <si>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</si>
  <si>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</si>
  <si>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</si>
  <si>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</si>
  <si>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</si>
  <si>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</si>
  <si>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</si>
  <si>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</si>
  <si>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</si>
  <si>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</si>
  <si>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</si>
  <si>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</si>
  <si>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</si>
  <si>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</si>
  <si>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</si>
  <si>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</si>
  <si>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</si>
  <si>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</si>
  <si>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</si>
  <si>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</si>
  <si>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</si>
  <si>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</si>
  <si>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</si>
  <si>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</si>
  <si>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</si>
  <si>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</si>
  <si>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</si>
  <si>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</si>
  <si>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</si>
  <si>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</si>
  <si>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</si>
  <si>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</si>
  <si>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</si>
  <si>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</si>
  <si>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</si>
  <si>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</si>
  <si>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</si>
  <si>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</si>
  <si>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</si>
  <si>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</si>
  <si>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</si>
  <si>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</si>
  <si>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</si>
  <si>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</si>
  <si>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</si>
  <si>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</si>
  <si>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</si>
  <si>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</si>
  <si>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</si>
  <si>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</si>
  <si>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</si>
  <si>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</si>
  <si>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</si>
  <si>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</si>
  <si>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</si>
  <si>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</si>
  <si>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</si>
  <si>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</si>
  <si>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</si>
  <si>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</si>
  <si>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</si>
  <si>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</si>
  <si>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</si>
  <si>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</si>
  <si>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</si>
  <si>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</si>
  <si>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</si>
  <si>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</si>
  <si>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</si>
  <si>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</si>
  <si>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</si>
  <si>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</si>
  <si>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</si>
  <si>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</si>
  <si>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</si>
  <si>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</si>
  <si>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</si>
  <si>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</si>
  <si>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</si>
  <si>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</si>
  <si>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</si>
  <si>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</si>
  <si>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</si>
  <si>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</si>
  <si>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</si>
  <si>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</si>
  <si>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</si>
  <si>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</si>
  <si>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</si>
  <si>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</si>
  <si>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</si>
  <si>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</si>
  <si>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</si>
  <si>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</si>
  <si>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</si>
  <si>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</si>
  <si>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</si>
  <si>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</si>
  <si>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</si>
  <si>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</si>
  <si>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</si>
  <si>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</si>
  <si>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</si>
  <si>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</si>
  <si>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</si>
  <si>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</si>
  <si>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</si>
  <si>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</si>
  <si>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</si>
  <si>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</si>
  <si>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</si>
  <si>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</si>
  <si>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</si>
  <si>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</si>
  <si>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</si>
  <si>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</si>
  <si>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</si>
  <si>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</si>
  <si>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</si>
  <si>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</si>
  <si>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</si>
  <si>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</si>
  <si>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</si>
  <si>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</si>
  <si>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</si>
  <si>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</si>
  <si>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</si>
  <si>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</si>
  <si>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</si>
  <si>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</si>
  <si>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</si>
  <si>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</si>
  <si>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</si>
  <si>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</si>
  <si>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</si>
  <si>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</si>
  <si>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</si>
  <si>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</si>
  <si>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</si>
  <si>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</si>
  <si>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</si>
  <si>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</si>
  <si>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</si>
  <si>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</si>
  <si>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</si>
  <si>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</si>
  <si>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</si>
  <si>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</si>
  <si>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</si>
  <si>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</si>
  <si>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</si>
  <si>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</si>
  <si>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</si>
  <si>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</si>
  <si>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</si>
  <si>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</si>
  <si>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</si>
  <si>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</si>
  <si>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</si>
  <si>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</si>
  <si>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</si>
  <si>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</si>
  <si>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</si>
  <si>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</si>
  <si>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</si>
  <si>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</si>
  <si>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</si>
  <si>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</si>
  <si>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</si>
  <si>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</si>
  <si>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</si>
  <si>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</si>
  <si>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</si>
  <si>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</si>
  <si>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</si>
  <si>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</si>
  <si>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</si>
  <si>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</si>
  <si>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</si>
  <si>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</si>
  <si>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</si>
  <si>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</si>
  <si>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</si>
  <si>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</si>
  <si>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</si>
  <si>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</si>
  <si>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</si>
  <si>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</si>
  <si>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</si>
  <si>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</si>
  <si>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</si>
  <si>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</si>
  <si>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</si>
  <si>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</si>
  <si>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</si>
  <si>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</si>
  <si>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</si>
  <si>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</si>
  <si>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</si>
  <si>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</si>
  <si>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</si>
  <si>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</si>
  <si>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</si>
  <si>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</si>
  <si>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</si>
  <si>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</si>
  <si>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</si>
  <si>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</si>
  <si>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</si>
  <si>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</si>
  <si>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</si>
  <si>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</si>
  <si>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</si>
  <si>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</si>
  <si>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</si>
  <si>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</si>
  <si>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</si>
  <si>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</si>
  <si>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</si>
  <si>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</si>
  <si>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</si>
  <si>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</si>
  <si>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</si>
  <si>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</si>
  <si>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</si>
  <si>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</si>
  <si>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</si>
  <si>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</si>
  <si>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</si>
  <si>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</si>
  <si>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</si>
  <si>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</si>
  <si>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</si>
  <si>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</si>
  <si>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</si>
  <si>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</si>
  <si>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</si>
  <si>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</si>
  <si>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</si>
  <si>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</si>
  <si>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</si>
  <si>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</si>
  <si>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</si>
  <si>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</si>
  <si>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</si>
  <si>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</si>
  <si>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</si>
  <si>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</si>
  <si>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</si>
  <si>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</si>
  <si>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</si>
  <si>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</si>
  <si>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</si>
  <si>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</si>
  <si>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</si>
  <si>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</si>
  <si>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</si>
  <si>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</si>
  <si>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</si>
  <si>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</si>
  <si>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</si>
  <si>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</si>
  <si>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</si>
  <si>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</si>
  <si>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</si>
  <si>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</si>
  <si>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</si>
  <si>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</si>
  <si>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</si>
  <si>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</si>
  <si>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</si>
  <si>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</si>
  <si>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</si>
  <si>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</si>
  <si>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</si>
  <si>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</si>
  <si>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</si>
  <si>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</si>
  <si>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</si>
  <si>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</si>
  <si>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</si>
  <si>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</si>
  <si>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</si>
  <si>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</si>
  <si>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</si>
  <si>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</si>
  <si>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</si>
  <si>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</si>
  <si>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</si>
  <si>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</si>
  <si>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</si>
  <si>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</si>
  <si>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</si>
  <si>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</si>
  <si>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</si>
  <si>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</si>
  <si>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</si>
  <si>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</si>
  <si>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</si>
  <si>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</si>
  <si>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</si>
  <si>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</si>
  <si>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</si>
  <si>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</si>
  <si>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</si>
  <si>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</si>
  <si>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</si>
  <si>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</si>
  <si>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</si>
  <si>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</si>
  <si>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</si>
  <si>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</si>
  <si>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</si>
  <si>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</si>
  <si>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</si>
  <si>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</si>
  <si>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</si>
  <si>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</si>
  <si>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</si>
  <si>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</si>
  <si>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</si>
  <si>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</si>
  <si>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</si>
  <si>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</si>
  <si>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</si>
  <si>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</si>
  <si>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</si>
  <si>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</si>
  <si>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</si>
  <si>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</si>
  <si>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</si>
  <si>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</si>
  <si>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</si>
  <si>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</si>
  <si>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</si>
  <si>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</si>
  <si>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</si>
  <si>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</si>
  <si>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</si>
  <si>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</si>
  <si>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</si>
  <si>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</si>
  <si>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</si>
  <si>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</si>
  <si>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</si>
  <si>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</si>
  <si>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</si>
  <si>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</si>
  <si>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</si>
  <si>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</si>
  <si>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</si>
  <si>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</si>
  <si>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</si>
  <si>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</si>
  <si>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</si>
  <si>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</si>
  <si>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</si>
  <si>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</si>
  <si>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</si>
  <si>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</si>
  <si>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</si>
  <si>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</si>
  <si>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</si>
  <si>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</si>
  <si>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</si>
  <si>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</si>
  <si>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</si>
  <si>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</si>
  <si>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</si>
  <si>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</si>
  <si>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</si>
  <si>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</si>
  <si>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</si>
  <si>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</si>
  <si>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</si>
  <si>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</si>
  <si>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</si>
  <si>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</si>
  <si>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</si>
  <si>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</si>
  <si>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</si>
  <si>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</si>
  <si>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</si>
  <si>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</si>
  <si>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</si>
  <si>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</si>
  <si>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</si>
  <si>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</si>
  <si>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</si>
  <si>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</si>
  <si>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</si>
  <si>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</si>
  <si>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</si>
  <si>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</si>
  <si>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</si>
  <si>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</si>
  <si>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</si>
  <si>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</si>
  <si>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</si>
  <si>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</si>
  <si>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</si>
  <si>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</si>
  <si>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</si>
  <si>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</si>
  <si>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</si>
  <si>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</si>
  <si>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</si>
  <si>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</si>
  <si>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</si>
  <si>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</si>
  <si>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</si>
  <si>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</si>
  <si>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</si>
  <si>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</si>
  <si>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</si>
  <si>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</si>
  <si>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</si>
  <si>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</si>
  <si>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</si>
  <si>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</si>
  <si>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</si>
  <si>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</si>
  <si>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</si>
  <si>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</si>
  <si>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</si>
  <si>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</si>
  <si>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</si>
  <si>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</si>
  <si>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</si>
  <si>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</si>
  <si>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</si>
  <si>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</si>
  <si>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</si>
  <si>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</si>
  <si>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</si>
  <si>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</si>
  <si>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</si>
  <si>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</si>
  <si>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</si>
  <si>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</si>
  <si>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</si>
  <si>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</si>
  <si>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</si>
  <si>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</si>
  <si>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</si>
  <si>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</si>
  <si>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</si>
  <si>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</si>
  <si>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</si>
  <si>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</si>
  <si>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</si>
  <si>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</si>
  <si>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</si>
  <si>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</si>
  <si>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</si>
  <si>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</si>
  <si>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</si>
  <si>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</si>
  <si>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</si>
  <si>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</si>
  <si>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</si>
  <si>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</si>
  <si>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</si>
  <si>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</si>
  <si>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</si>
  <si>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</si>
  <si>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</si>
  <si>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</si>
  <si>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</si>
  <si>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</si>
  <si>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</si>
  <si>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</si>
  <si>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</si>
  <si>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</si>
  <si>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</si>
  <si>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</si>
  <si>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</si>
  <si>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</si>
  <si>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</si>
  <si>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</si>
  <si>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</si>
  <si>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</si>
  <si>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</si>
  <si>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</si>
  <si>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</si>
  <si>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</si>
  <si>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</si>
  <si>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</si>
  <si>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</si>
  <si>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</si>
  <si>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</si>
  <si>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</si>
  <si>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</si>
  <si>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</si>
  <si>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</si>
  <si>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</si>
  <si>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</si>
  <si>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</si>
  <si>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</si>
  <si>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</si>
  <si>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</si>
  <si>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</si>
  <si>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</si>
  <si>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</si>
  <si>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</si>
  <si>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</si>
  <si>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</si>
  <si>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</si>
  <si>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</si>
  <si>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</si>
  <si>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</si>
  <si>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</si>
  <si>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</si>
  <si>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</si>
  <si>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</si>
  <si>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</si>
  <si>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</si>
  <si>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</si>
  <si>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</si>
  <si>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</si>
  <si>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</si>
  <si>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</si>
  <si>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</si>
  <si>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</si>
  <si>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</si>
  <si>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</si>
  <si>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</si>
  <si>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</si>
  <si>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</si>
  <si>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</si>
  <si>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</si>
  <si>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</si>
  <si>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</si>
  <si>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</si>
  <si>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</si>
  <si>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</si>
  <si>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</si>
  <si>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</si>
  <si>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</si>
  <si>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</si>
  <si>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</si>
  <si>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</si>
  <si>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</si>
  <si>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</si>
  <si>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</si>
  <si>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</si>
  <si>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</si>
  <si>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</si>
  <si>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</si>
  <si>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</si>
  <si>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</si>
  <si>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</si>
  <si>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</si>
  <si>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</si>
  <si>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</si>
  <si>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</si>
  <si>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</si>
  <si>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</si>
  <si>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</si>
  <si>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</si>
  <si>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</si>
  <si>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</si>
  <si>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</si>
  <si>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</si>
  <si>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</si>
  <si>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</si>
  <si>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</si>
  <si>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</si>
  <si>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</si>
  <si>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</si>
  <si>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</si>
  <si>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</si>
  <si>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</si>
  <si>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</si>
  <si>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</si>
  <si>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</si>
  <si>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</si>
  <si>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</si>
  <si>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</si>
  <si>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</si>
  <si>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</si>
  <si>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</si>
  <si>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</si>
  <si>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</si>
  <si>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</si>
  <si>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</si>
  <si>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</si>
  <si>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</si>
  <si>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</si>
  <si>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</si>
  <si>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</si>
  <si>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</si>
  <si>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</si>
  <si>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</si>
  <si>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</si>
  <si>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</si>
  <si>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</si>
  <si>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</si>
  <si>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</si>
  <si>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</si>
  <si>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</si>
  <si>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</si>
  <si>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</si>
  <si>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</si>
  <si>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</si>
  <si>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</si>
  <si>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</si>
  <si>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</si>
  <si>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</si>
  <si>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</si>
  <si>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</si>
  <si>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</si>
  <si>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</si>
  <si>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</si>
  <si>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</si>
  <si>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</si>
  <si>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</si>
  <si>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</si>
  <si>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</si>
  <si>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</si>
  <si>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</si>
  <si>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</si>
  <si>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</si>
  <si>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</si>
  <si>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</si>
  <si>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</si>
  <si>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</si>
  <si>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</si>
  <si>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</si>
  <si>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</si>
  <si>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</si>
  <si>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</si>
  <si>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</si>
  <si>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</si>
  <si>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</si>
  <si>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</si>
  <si>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</si>
  <si>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</si>
  <si>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</si>
  <si>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</si>
  <si>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</si>
  <si>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</si>
  <si>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</si>
  <si>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</si>
  <si>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</si>
  <si>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</si>
  <si>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</si>
  <si>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</si>
  <si>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</si>
  <si>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</si>
  <si>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</si>
  <si>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</si>
  <si>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</si>
  <si>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</si>
  <si>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</si>
  <si>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</si>
  <si>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</si>
  <si>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</si>
  <si>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</si>
  <si>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</si>
  <si>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</si>
  <si>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</si>
  <si>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</si>
  <si>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</si>
  <si>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</si>
  <si>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</si>
  <si>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</si>
  <si>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</si>
  <si>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</si>
  <si>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</si>
  <si>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</si>
  <si>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</si>
  <si>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</si>
  <si>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</si>
  <si>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</si>
  <si>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</si>
  <si>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</si>
  <si>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</si>
  <si>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</si>
  <si>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</si>
  <si>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</si>
  <si>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</si>
  <si>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</si>
  <si>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</si>
  <si>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</si>
  <si>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</si>
  <si>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</si>
  <si>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</si>
  <si>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</si>
  <si>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</si>
  <si>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</si>
  <si>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</si>
  <si>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</si>
  <si>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</si>
  <si>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</si>
  <si>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</si>
  <si>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</si>
  <si>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</si>
  <si>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</si>
  <si>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</si>
  <si>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</si>
  <si>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</si>
  <si>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</si>
  <si>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</si>
  <si>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</si>
  <si>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</si>
  <si>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</si>
  <si>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</si>
  <si>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</si>
  <si>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</si>
  <si>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</si>
  <si>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</si>
  <si>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</si>
  <si>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</si>
  <si>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</si>
  <si>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</si>
  <si>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</si>
  <si>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</si>
  <si>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</si>
  <si>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</si>
  <si>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</si>
  <si>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</si>
  <si>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</si>
  <si>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</si>
  <si>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</si>
  <si>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</si>
  <si>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</si>
  <si>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</si>
  <si>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</si>
  <si>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</si>
  <si>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</si>
  <si>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</si>
  <si>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</si>
  <si>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</si>
  <si>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</si>
  <si>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</si>
  <si>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</si>
  <si>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</si>
  <si>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</si>
  <si>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</si>
  <si>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</si>
  <si>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</si>
  <si>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</si>
  <si>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</si>
  <si>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</si>
  <si>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</si>
  <si>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</si>
  <si>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</si>
  <si>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</si>
  <si>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</si>
  <si>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</si>
  <si>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</si>
  <si>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</si>
  <si>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</si>
  <si>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</si>
  <si>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</si>
  <si>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</si>
  <si>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</si>
  <si>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</si>
  <si>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</si>
  <si>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</si>
  <si>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</si>
  <si>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</si>
  <si>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</si>
  <si>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</si>
  <si>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</si>
  <si>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</si>
  <si>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</si>
  <si>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</si>
  <si>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</si>
  <si>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</si>
  <si>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</si>
  <si>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</si>
  <si>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</si>
  <si>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</si>
  <si>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</si>
  <si>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</si>
  <si>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</si>
  <si>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</si>
  <si>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</si>
  <si>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</si>
  <si>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</si>
  <si>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</si>
  <si>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</si>
  <si>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</si>
  <si>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</si>
  <si>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</si>
  <si>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</si>
  <si>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</si>
  <si>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</si>
  <si>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</si>
  <si>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</si>
  <si>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</si>
  <si>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</si>
  <si>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</si>
  <si>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</si>
  <si>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</si>
  <si>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</si>
  <si>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</si>
  <si>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</si>
  <si>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</si>
  <si>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</si>
  <si>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</si>
  <si>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</si>
  <si>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</si>
  <si>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</si>
  <si>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</si>
  <si>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</si>
  <si>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</si>
  <si>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</si>
  <si>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</si>
  <si>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</si>
  <si>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</si>
  <si>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</si>
  <si>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</si>
  <si>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</si>
  <si>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</si>
  <si>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</si>
  <si>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</si>
  <si>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</si>
  <si>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</si>
  <si>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</si>
  <si>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</si>
  <si>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</si>
  <si>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</si>
  <si>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</si>
  <si>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</si>
  <si>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</si>
  <si>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</si>
  <si>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</si>
  <si>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</si>
  <si>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</si>
  <si>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</si>
  <si>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</si>
  <si>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</si>
  <si>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</si>
  <si>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</si>
  <si>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</si>
  <si>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</si>
  <si>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</si>
  <si>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</si>
  <si>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</si>
  <si>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</si>
  <si>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</si>
  <si>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</si>
  <si>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</si>
  <si>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</si>
  <si>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</si>
  <si>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</si>
  <si>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</si>
  <si>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</si>
  <si>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</si>
  <si>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</si>
  <si>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</si>
  <si>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</si>
  <si>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</si>
  <si>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</si>
  <si>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</si>
  <si>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</si>
  <si>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</si>
  <si>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</si>
  <si>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</si>
  <si>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</si>
  <si>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</si>
  <si>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</si>
  <si>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</si>
  <si>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</si>
  <si>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</si>
  <si>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</si>
  <si>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</si>
  <si>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</si>
  <si>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</si>
  <si>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</si>
  <si>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</si>
  <si>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</si>
  <si>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</si>
  <si>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</si>
  <si>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</si>
  <si>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</si>
  <si>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</si>
  <si>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</si>
  <si>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</si>
  <si>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</si>
  <si>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</si>
  <si>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</si>
  <si>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</si>
  <si>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</si>
  <si>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</si>
  <si>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</si>
  <si>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</si>
  <si>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</si>
  <si>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</si>
  <si>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</si>
  <si>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</si>
  <si>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</si>
  <si>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</si>
  <si>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</si>
  <si>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</si>
  <si>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</si>
  <si>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</si>
  <si>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</si>
  <si>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</si>
  <si>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</si>
  <si>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</si>
  <si>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</si>
  <si>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</si>
  <si>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</si>
  <si>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</si>
  <si>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</si>
  <si>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</si>
  <si>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</si>
  <si>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</si>
  <si>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</si>
  <si>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</si>
  <si>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</si>
  <si>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</si>
  <si>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</si>
  <si>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</si>
  <si>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</si>
  <si>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</si>
  <si>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</si>
  <si>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</si>
  <si>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</si>
  <si>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</si>
  <si>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</si>
  <si>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</si>
  <si>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</si>
  <si>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</si>
  <si>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</si>
  <si>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</si>
  <si>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</si>
  <si>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</si>
  <si>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</si>
  <si>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</si>
  <si>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</si>
  <si>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</si>
  <si>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</si>
  <si>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</si>
  <si>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</si>
  <si>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</si>
  <si>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</si>
  <si>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</si>
  <si>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</si>
  <si>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</si>
  <si>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</si>
  <si>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</si>
  <si>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</si>
  <si>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</si>
  <si>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</si>
  <si>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</si>
  <si>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</si>
  <si>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</si>
  <si>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</si>
  <si>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</si>
  <si>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</si>
  <si>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</si>
  <si>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</si>
  <si>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</si>
  <si>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</si>
  <si>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</si>
  <si>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</si>
  <si>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</si>
  <si>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</si>
  <si>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</si>
  <si>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</si>
  <si>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</si>
  <si>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</si>
  <si>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</si>
  <si>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</si>
  <si>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</si>
  <si>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</si>
  <si>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</si>
  <si>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</si>
  <si>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</si>
  <si>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</si>
  <si>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</si>
  <si>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</si>
  <si>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</si>
  <si>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</si>
  <si>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</si>
  <si>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</si>
  <si>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</si>
  <si>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</si>
  <si>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</si>
  <si>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</si>
  <si>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</si>
  <si>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</si>
  <si>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</si>
  <si>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</si>
  <si>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</si>
  <si>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</si>
  <si>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</si>
  <si>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</si>
  <si>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</si>
  <si>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</si>
  <si>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</si>
  <si>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</si>
  <si>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</si>
  <si>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</si>
  <si>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</si>
  <si>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</si>
  <si>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</si>
  <si>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</si>
  <si>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</si>
  <si>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</si>
  <si>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</si>
  <si>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</si>
  <si>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</si>
  <si>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</si>
  <si>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</si>
  <si>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</si>
  <si>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</si>
  <si>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</si>
  <si>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</si>
  <si>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</si>
  <si>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</si>
  <si>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</si>
  <si>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</si>
  <si>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</si>
  <si>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</si>
  <si>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</si>
  <si>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</si>
  <si>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</si>
  <si>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</si>
  <si>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</si>
  <si>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</si>
  <si>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</si>
  <si>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</si>
  <si>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</si>
  <si>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</si>
  <si>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</si>
  <si>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</si>
  <si>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</si>
  <si>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</si>
  <si>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</si>
  <si>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</si>
  <si>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</si>
  <si>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</si>
  <si>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</si>
  <si>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</si>
  <si>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</si>
  <si>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</si>
  <si>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</si>
  <si>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</si>
  <si>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</si>
  <si>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</si>
  <si>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</si>
  <si>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</si>
  <si>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</si>
  <si>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</si>
  <si>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</si>
  <si>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</si>
  <si>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</si>
  <si>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</si>
  <si>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</si>
  <si>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</si>
  <si>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</si>
  <si>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</si>
  <si>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</si>
  <si>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</si>
  <si>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</si>
  <si>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</si>
  <si>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</si>
  <si>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</si>
  <si>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</si>
  <si>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</si>
  <si>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</si>
  <si>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</si>
  <si>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</si>
  <si>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</si>
  <si>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</si>
  <si>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</si>
  <si>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</si>
  <si>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</si>
  <si>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</si>
  <si>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</si>
  <si>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</si>
  <si>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</si>
  <si>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</si>
  <si>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</si>
  <si>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</si>
  <si>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</si>
  <si>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</si>
  <si>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</si>
  <si>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</si>
  <si>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</si>
  <si>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</si>
  <si>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</si>
  <si>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</si>
  <si>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</si>
  <si>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</si>
  <si>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</si>
  <si>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</si>
  <si>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</si>
  <si>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</si>
  <si>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</si>
  <si>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</si>
  <si>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</si>
  <si>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</si>
  <si>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</si>
  <si>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</si>
  <si>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</si>
  <si>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</si>
  <si>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</si>
  <si>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</si>
  <si>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</si>
  <si>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</si>
  <si>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</si>
  <si>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</si>
  <si>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</si>
  <si>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</si>
  <si>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</si>
  <si>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</si>
  <si>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</si>
  <si>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</si>
  <si>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</si>
  <si>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</si>
  <si>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</si>
  <si>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</si>
  <si>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</si>
  <si>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</si>
  <si>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</si>
  <si>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</si>
  <si>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</si>
  <si>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</si>
  <si>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</si>
  <si>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</si>
  <si>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</si>
  <si>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</si>
  <si>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</si>
  <si>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</si>
  <si>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</si>
  <si>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</si>
  <si>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</si>
  <si>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</si>
  <si>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</si>
  <si>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</si>
  <si>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</si>
  <si>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</si>
  <si>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</si>
  <si>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</si>
  <si>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</si>
  <si>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</si>
  <si>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</si>
  <si>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</si>
  <si>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</si>
  <si>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</si>
  <si>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</si>
  <si>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</si>
  <si>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</si>
  <si>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</si>
  <si>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</si>
  <si>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</si>
  <si>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</si>
  <si>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</si>
  <si>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</si>
  <si>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</si>
  <si>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</si>
  <si>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</si>
  <si>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</si>
  <si>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</si>
  <si>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</si>
  <si>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</si>
  <si>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</si>
  <si>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</si>
  <si>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</si>
  <si>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</si>
  <si>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</si>
  <si>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</si>
  <si>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</si>
  <si>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</si>
  <si>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</si>
  <si>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</si>
  <si>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</si>
  <si>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</si>
  <si>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</si>
  <si>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</si>
  <si>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</si>
  <si>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</si>
  <si>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</si>
  <si>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</si>
  <si>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</si>
  <si>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</si>
  <si>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</si>
  <si>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</si>
  <si>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</si>
  <si>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</si>
  <si>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</si>
  <si>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</si>
  <si>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</si>
  <si>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</si>
  <si>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</si>
  <si>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</si>
  <si>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</si>
  <si>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</si>
  <si>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</si>
  <si>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</si>
  <si>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</si>
  <si>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</si>
  <si>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</si>
  <si>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</si>
  <si>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</si>
  <si>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</si>
  <si>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</si>
  <si>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</si>
  <si>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</si>
  <si>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</si>
  <si>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</si>
  <si>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</si>
  <si>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</si>
  <si>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</si>
  <si>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</si>
  <si>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</si>
  <si>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</si>
  <si>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</si>
  <si>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</si>
  <si>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</si>
  <si>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</si>
  <si>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</si>
  <si>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</si>
  <si>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</si>
  <si>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</si>
  <si>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</si>
  <si>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</si>
  <si>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</si>
  <si>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</si>
  <si>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</si>
  <si>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</si>
  <si>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</si>
  <si>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</si>
  <si>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</si>
  <si>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</si>
  <si>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</si>
  <si>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</si>
  <si>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</si>
  <si>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</si>
  <si>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</si>
  <si>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</si>
  <si>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</si>
  <si>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</si>
  <si>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</si>
  <si>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</si>
  <si>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</si>
  <si>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</si>
  <si>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</si>
  <si>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</si>
  <si>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</si>
  <si>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</si>
  <si>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</si>
  <si>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</si>
  <si>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</si>
  <si>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</si>
  <si>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</si>
  <si>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</si>
  <si>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</si>
  <si>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</si>
  <si>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</si>
  <si>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</si>
  <si>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</si>
  <si>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</si>
  <si>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</si>
  <si>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</si>
  <si>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</si>
  <si>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</si>
  <si>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</si>
  <si>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</si>
  <si>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</si>
  <si>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</si>
  <si>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</si>
  <si>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</si>
  <si>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</si>
  <si>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</si>
  <si>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</si>
  <si>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</si>
  <si>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</si>
  <si>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</si>
  <si>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</si>
  <si>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</si>
  <si>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</si>
  <si>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</si>
  <si>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</si>
  <si>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</si>
  <si>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</si>
  <si>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</si>
  <si>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</si>
  <si>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</si>
  <si>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</si>
  <si>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</si>
  <si>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</si>
  <si>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</si>
  <si>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</si>
  <si>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</si>
  <si>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</si>
  <si>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</si>
  <si>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</si>
  <si>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</si>
  <si>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</si>
  <si>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</si>
  <si>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</si>
  <si>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</si>
  <si>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</si>
  <si>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</si>
  <si>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</si>
  <si>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</si>
  <si>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</si>
  <si>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</si>
  <si>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</si>
  <si>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</si>
  <si>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</si>
  <si>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</si>
  <si>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</si>
  <si>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</si>
  <si>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</si>
  <si>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</si>
  <si>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</si>
  <si>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</si>
  <si>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</si>
  <si>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</si>
  <si>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</si>
  <si>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</si>
  <si>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</si>
  <si>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</si>
  <si>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</si>
  <si>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</si>
  <si>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</si>
  <si>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</si>
  <si>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</si>
  <si>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</si>
  <si>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</si>
  <si>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</si>
  <si>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</si>
  <si>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</si>
  <si>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</si>
  <si>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</si>
  <si>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</si>
  <si>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</si>
  <si>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</si>
  <si>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</si>
  <si>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</si>
  <si>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</si>
  <si>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</si>
  <si>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</si>
  <si>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</si>
  <si>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</si>
  <si>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</si>
  <si>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</si>
  <si>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</si>
  <si>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</si>
  <si>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</si>
  <si>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</si>
  <si>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</si>
  <si>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</si>
  <si>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</si>
  <si>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</si>
  <si>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</si>
  <si>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</si>
  <si>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</si>
  <si>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</si>
  <si>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</si>
  <si>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</si>
  <si>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</si>
  <si>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</si>
  <si>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</si>
  <si>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</si>
  <si>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</si>
  <si>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</si>
  <si>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</si>
  <si>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</si>
  <si>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</si>
  <si>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</si>
  <si>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</si>
  <si>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</si>
  <si>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</si>
  <si>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</si>
  <si>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</si>
  <si>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</si>
  <si>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</si>
  <si>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</si>
  <si>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</si>
  <si>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</si>
  <si>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</si>
  <si>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</si>
  <si>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</si>
  <si>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</si>
  <si>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</si>
  <si>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</si>
  <si>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</si>
  <si>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</si>
  <si>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</si>
  <si>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</si>
  <si>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</si>
  <si>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</si>
  <si>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</si>
  <si>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</si>
  <si>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</si>
  <si>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</si>
  <si>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</si>
  <si>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</si>
  <si>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</si>
  <si>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</si>
  <si>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</si>
  <si>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</si>
  <si>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</si>
  <si>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</si>
  <si>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</si>
  <si>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</si>
  <si>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</si>
  <si>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</si>
  <si>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</si>
  <si>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</si>
  <si>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</si>
  <si>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</si>
  <si>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</si>
  <si>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</si>
  <si>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</si>
  <si>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</si>
  <si>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</si>
  <si>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</si>
  <si>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</si>
  <si>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</si>
  <si>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</si>
  <si>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</si>
  <si>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</si>
  <si>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</si>
  <si>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</si>
  <si>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</si>
  <si>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</si>
  <si>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</si>
  <si>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</si>
  <si>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</si>
  <si>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</si>
  <si>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</si>
  <si>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</si>
  <si>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</si>
  <si>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</si>
  <si>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</si>
  <si>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</si>
  <si>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</si>
  <si>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</si>
  <si>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</si>
  <si>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</si>
  <si>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</si>
  <si>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</si>
  <si>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</si>
  <si>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</si>
  <si>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</si>
  <si>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</si>
  <si>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</si>
  <si>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</si>
  <si>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</si>
  <si>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</si>
  <si>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</si>
  <si>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</si>
  <si>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</si>
  <si>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</si>
  <si>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</si>
  <si>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</si>
  <si>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</si>
  <si>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</si>
  <si>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</si>
  <si>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</si>
  <si>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</si>
  <si>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</si>
  <si>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</si>
  <si>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</si>
  <si>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</si>
  <si>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</si>
  <si>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</si>
  <si>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</si>
  <si>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</si>
  <si>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</si>
  <si>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</si>
  <si>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</si>
  <si>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</si>
  <si>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</si>
  <si>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</si>
  <si>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</si>
  <si>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</si>
  <si>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</si>
  <si>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</si>
  <si>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</si>
  <si>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</si>
  <si>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</si>
  <si>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</si>
  <si>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</si>
  <si>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</si>
  <si>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</si>
  <si>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</si>
  <si>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</si>
  <si>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</si>
  <si>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</si>
  <si>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</si>
  <si>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</si>
  <si>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</si>
  <si>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</si>
  <si>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</si>
  <si>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</si>
  <si>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</si>
  <si>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</si>
  <si>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</si>
  <si>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</si>
  <si>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</si>
  <si>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</si>
  <si>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</si>
  <si>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</si>
  <si>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</si>
  <si>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</si>
  <si>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</si>
  <si>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</si>
  <si>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</si>
  <si>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</si>
  <si>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</si>
  <si>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</si>
  <si>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</si>
  <si>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</si>
  <si>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</si>
  <si>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</si>
  <si>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</si>
  <si>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</si>
  <si>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</si>
  <si>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</si>
  <si>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</si>
  <si>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</si>
  <si>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</si>
  <si>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</si>
  <si>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</si>
  <si>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</si>
  <si>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</si>
  <si>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</si>
  <si>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</si>
  <si>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</si>
  <si>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</si>
  <si>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</si>
  <si>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</si>
  <si>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</si>
  <si>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</si>
  <si>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</si>
  <si>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</si>
  <si>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</si>
  <si>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</si>
  <si>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</si>
  <si>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</si>
  <si>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</si>
  <si>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</si>
  <si>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</si>
  <si>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</si>
  <si>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</si>
  <si>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</si>
  <si>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</si>
  <si>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</si>
  <si>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</si>
  <si>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</si>
  <si>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</si>
  <si>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</si>
  <si>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</si>
  <si>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</si>
  <si>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</si>
  <si>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</si>
  <si>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</si>
  <si>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</si>
  <si>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</si>
  <si>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</si>
  <si>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</si>
  <si>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</si>
  <si>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</si>
  <si>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</si>
  <si>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</si>
  <si>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</si>
  <si>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</si>
  <si>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</si>
  <si>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</si>
  <si>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</si>
  <si>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</si>
  <si>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</si>
  <si>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</si>
  <si>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</si>
  <si>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</si>
  <si>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</si>
  <si>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</si>
  <si>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</si>
  <si>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</si>
  <si>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</si>
  <si>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</si>
  <si>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</si>
  <si>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</si>
  <si>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</si>
  <si>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</si>
  <si>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</si>
  <si>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</si>
  <si>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</si>
  <si>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</si>
  <si>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</si>
  <si>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</si>
  <si>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</si>
  <si>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</si>
  <si>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</si>
  <si>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</si>
  <si>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</si>
  <si>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</si>
  <si>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</si>
  <si>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</si>
  <si>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</si>
  <si>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</si>
  <si>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</si>
  <si>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</si>
  <si>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</si>
  <si>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</si>
  <si>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</si>
  <si>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</si>
  <si>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</si>
  <si>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</si>
  <si>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</si>
  <si>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</si>
  <si>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</si>
  <si>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</si>
  <si>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</si>
  <si>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</si>
  <si>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</si>
  <si>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</si>
  <si>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</si>
  <si>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</si>
  <si>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</si>
  <si>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</si>
  <si>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</si>
  <si>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</si>
  <si>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</si>
  <si>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</si>
  <si>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</si>
  <si>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</si>
  <si>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</si>
  <si>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</si>
  <si>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</si>
  <si>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</si>
  <si>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</si>
  <si>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</si>
  <si>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</si>
  <si>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</si>
  <si>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</si>
  <si>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</si>
  <si>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</si>
  <si>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</si>
  <si>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</si>
  <si>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</si>
  <si>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</si>
  <si>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</si>
  <si>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</si>
  <si>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</si>
  <si>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</si>
  <si>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</si>
  <si>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</si>
  <si>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</si>
  <si>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</si>
  <si>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</si>
  <si>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</si>
  <si>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</si>
  <si>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</si>
  <si>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</si>
  <si>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</si>
  <si>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</si>
  <si>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</si>
  <si>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</si>
  <si>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</si>
  <si>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</si>
  <si>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</si>
  <si>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</si>
  <si>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</si>
  <si>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</si>
  <si>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</si>
  <si>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</si>
  <si>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</si>
  <si>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</si>
  <si>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</si>
  <si>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</si>
  <si>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</si>
  <si>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</si>
  <si>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</si>
  <si>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</si>
  <si>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</si>
  <si>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</si>
  <si>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</si>
  <si>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</si>
  <si>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</si>
  <si>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</si>
  <si>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</si>
  <si>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</si>
  <si>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</si>
  <si>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</si>
  <si>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</si>
  <si>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</si>
  <si>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</si>
  <si>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</si>
  <si>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</si>
  <si>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</si>
  <si>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</si>
  <si>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</si>
  <si>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</si>
  <si>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</si>
  <si>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</si>
  <si>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</si>
  <si>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</si>
  <si>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</si>
  <si>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</si>
  <si>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</si>
  <si>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</si>
  <si>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</si>
  <si>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</si>
  <si>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</si>
  <si>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</si>
  <si>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</si>
  <si>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</si>
  <si>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</si>
  <si>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</si>
  <si>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</si>
  <si>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</si>
  <si>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</si>
  <si>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</si>
  <si>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</si>
  <si>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</si>
  <si>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</si>
  <si>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</si>
  <si>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</si>
  <si>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</si>
  <si>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</si>
  <si>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</si>
  <si>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</si>
  <si>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</si>
  <si>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</si>
  <si>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</si>
  <si>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</si>
  <si>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</si>
  <si>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</si>
  <si>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</si>
  <si>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</si>
  <si>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</si>
  <si>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</si>
  <si>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</si>
  <si>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</si>
  <si>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</si>
  <si>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</si>
  <si>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</si>
  <si>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</si>
  <si>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</si>
  <si>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</si>
  <si>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</si>
  <si>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</si>
  <si>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</si>
  <si>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</si>
  <si>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</si>
  <si>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</si>
  <si>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</si>
  <si>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</si>
  <si>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</si>
  <si>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</si>
  <si>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</si>
  <si>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</si>
  <si>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</si>
  <si>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</si>
  <si>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</si>
  <si>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</si>
  <si>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</si>
  <si>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</si>
  <si>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</si>
  <si>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</si>
  <si>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</si>
  <si>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</si>
  <si>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</si>
  <si>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</si>
  <si>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</si>
  <si>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</si>
  <si>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</si>
  <si>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</si>
  <si>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</si>
  <si>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</si>
  <si>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</si>
  <si>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</si>
  <si>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</si>
  <si>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</si>
  <si>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</si>
  <si>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</si>
  <si>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</si>
  <si>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</si>
  <si>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</si>
  <si>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</si>
  <si>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</si>
  <si>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</si>
  <si>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</si>
  <si>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</si>
  <si>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</si>
  <si>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</si>
  <si>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</si>
  <si>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</si>
  <si>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</si>
  <si>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</si>
  <si>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</si>
  <si>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</si>
  <si>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</si>
  <si>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</si>
  <si>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</si>
  <si>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</si>
  <si>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</si>
  <si>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</si>
  <si>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</si>
  <si>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</si>
  <si>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</si>
  <si>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</si>
  <si>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</si>
  <si>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</si>
  <si>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</si>
  <si>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</si>
  <si>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</si>
  <si>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</si>
  <si>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</si>
  <si>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</si>
  <si>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</si>
  <si>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</si>
  <si>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</si>
  <si>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</si>
  <si>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</si>
  <si>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</si>
  <si>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</si>
  <si>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</si>
  <si>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</si>
  <si>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</si>
  <si>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</si>
  <si>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</si>
  <si>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</si>
  <si>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</si>
  <si>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</si>
  <si>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</si>
  <si>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</si>
  <si>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</si>
  <si>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</si>
  <si>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</si>
  <si>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</si>
  <si>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</si>
  <si>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</si>
  <si>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</si>
  <si>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</si>
  <si>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</si>
  <si>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</si>
  <si>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</si>
  <si>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</si>
  <si>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</si>
  <si>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</si>
  <si>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</si>
  <si>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</si>
  <si>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</si>
  <si>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</si>
  <si>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</si>
  <si>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</si>
  <si>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</si>
  <si>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</si>
  <si>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</si>
  <si>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</si>
  <si>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</si>
  <si>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</si>
  <si>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</si>
  <si>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</si>
  <si>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</si>
  <si>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</si>
  <si>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</si>
  <si>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</si>
  <si>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</si>
  <si>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</si>
  <si>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</si>
  <si>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</si>
  <si>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</si>
  <si>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</si>
  <si>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</si>
  <si>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</si>
  <si>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</si>
  <si>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</si>
  <si>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</si>
  <si>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</si>
  <si>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</si>
  <si>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</si>
  <si>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</si>
  <si>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</si>
  <si>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</si>
  <si>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</si>
  <si>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</si>
  <si>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</si>
  <si>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</si>
  <si>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</si>
  <si>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</si>
  <si>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</si>
  <si>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</si>
  <si>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</si>
  <si>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</si>
  <si>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</si>
  <si>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</si>
  <si>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</si>
  <si>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</si>
  <si>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</si>
  <si>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</si>
  <si>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</si>
  <si>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</si>
  <si>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</si>
  <si>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</si>
  <si>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</si>
  <si>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</si>
  <si>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</si>
  <si>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</si>
  <si>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</si>
  <si>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</si>
  <si>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</si>
  <si>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</si>
  <si>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</si>
  <si>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</si>
  <si>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</si>
  <si>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</si>
  <si>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</si>
  <si>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</si>
  <si>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</si>
  <si>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</si>
  <si>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</si>
  <si>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</si>
  <si>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</si>
  <si>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</si>
  <si>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</si>
  <si>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</si>
  <si>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</si>
  <si>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</si>
  <si>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</si>
  <si>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</si>
  <si>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</si>
  <si>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</si>
  <si>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</si>
  <si>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</si>
  <si>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</si>
  <si>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</si>
  <si>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</si>
  <si>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</si>
  <si>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</si>
  <si>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</si>
  <si>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</si>
  <si>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</si>
  <si>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</si>
  <si>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</si>
  <si>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</si>
  <si>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</si>
  <si>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</si>
  <si>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</si>
  <si>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</si>
  <si>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</si>
  <si>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</si>
  <si>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</si>
  <si>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</si>
  <si>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</si>
  <si>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</si>
  <si>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</si>
  <si>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</si>
  <si>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</si>
  <si>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</si>
  <si>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</si>
  <si>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</si>
  <si>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</si>
  <si>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</si>
  <si>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</si>
  <si>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</si>
  <si>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</si>
  <si>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</si>
  <si>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</si>
  <si>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</si>
  <si>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</si>
  <si>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</si>
  <si>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</si>
  <si>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</si>
  <si>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</si>
  <si>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</si>
  <si>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</si>
  <si>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</si>
  <si>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</si>
  <si>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</si>
  <si>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</si>
  <si>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</si>
  <si>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</si>
  <si>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</si>
  <si>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</si>
  <si>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</si>
  <si>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</si>
  <si>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</si>
  <si>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</si>
  <si>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</si>
  <si>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</si>
  <si>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</si>
  <si>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</si>
  <si>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</si>
  <si>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</si>
  <si>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</si>
  <si>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</si>
  <si>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</si>
  <si>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</si>
  <si>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</si>
  <si>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</si>
  <si>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</si>
  <si>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</si>
  <si>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</si>
  <si>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</si>
  <si>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</si>
  <si>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</si>
  <si>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</si>
  <si>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</si>
  <si>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</si>
  <si>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</si>
  <si>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</si>
  <si>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</si>
  <si>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</si>
  <si>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</si>
  <si>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</si>
  <si>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</si>
  <si>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</si>
  <si>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</si>
  <si>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</si>
  <si>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</si>
  <si>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</si>
  <si>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</si>
  <si>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</si>
  <si>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</si>
  <si>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</si>
  <si>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</si>
  <si>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</si>
  <si>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</si>
  <si>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</si>
  <si>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</si>
  <si>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</si>
  <si>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</si>
  <si>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</si>
  <si>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</si>
  <si>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</si>
  <si>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</si>
  <si>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</si>
  <si>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</si>
  <si>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</si>
  <si>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</si>
  <si>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</si>
  <si>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</si>
  <si>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</si>
  <si>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</si>
  <si>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</si>
  <si>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</si>
  <si>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</si>
  <si>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</si>
  <si>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</si>
  <si>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</si>
  <si>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</si>
  <si>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</si>
  <si>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</si>
  <si>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</si>
  <si>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</si>
  <si>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</si>
  <si>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</si>
  <si>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</si>
  <si>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</si>
  <si>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</si>
  <si>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</si>
  <si>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</si>
  <si>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</si>
  <si>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</si>
  <si>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</si>
  <si>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</si>
  <si>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</si>
  <si>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</si>
  <si>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</si>
  <si>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</si>
  <si>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</si>
  <si>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</si>
  <si>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</si>
  <si>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</si>
  <si>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</si>
  <si>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</si>
  <si>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</si>
  <si>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</si>
  <si>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</si>
  <si>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</si>
  <si>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</si>
  <si>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</si>
  <si>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</si>
  <si>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</si>
  <si>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</si>
  <si>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</si>
  <si>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</si>
  <si>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</si>
  <si>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</si>
  <si>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</si>
  <si>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</si>
  <si>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</si>
  <si>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</si>
  <si>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</si>
  <si>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</si>
  <si>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</si>
  <si>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</si>
  <si>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</si>
  <si>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</si>
  <si>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</si>
  <si>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</si>
  <si>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</si>
  <si>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</si>
  <si>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</si>
  <si>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</si>
  <si>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</si>
  <si>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</si>
  <si>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</si>
  <si>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</si>
  <si>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</si>
  <si>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</si>
  <si>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</si>
  <si>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</si>
  <si>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</si>
  <si>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</si>
  <si>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</si>
  <si>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</si>
  <si>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</si>
  <si>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</si>
  <si>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</si>
  <si>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</si>
  <si>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</si>
  <si>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</si>
  <si>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</si>
  <si>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</si>
  <si>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</si>
  <si>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</si>
  <si>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</si>
  <si>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</si>
  <si>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</si>
  <si>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</si>
  <si>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</si>
  <si>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</si>
  <si>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</si>
  <si>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</si>
  <si>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</si>
  <si>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</si>
  <si>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</si>
  <si>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</si>
  <si>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</si>
  <si>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</si>
  <si>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</si>
  <si>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</si>
  <si>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</si>
  <si>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</si>
  <si>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</si>
  <si>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</si>
  <si>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</si>
  <si>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</si>
  <si>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</si>
  <si>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</si>
  <si>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</si>
  <si>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</si>
  <si>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</si>
  <si>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</si>
  <si>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</si>
  <si>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</si>
  <si>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</si>
  <si>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</si>
  <si>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</si>
  <si>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</si>
  <si>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</si>
  <si>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</si>
  <si>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</si>
  <si>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</si>
  <si>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</si>
  <si>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</si>
  <si>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</si>
  <si>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</si>
  <si>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</si>
  <si>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</si>
  <si>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</si>
  <si>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</si>
  <si>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</si>
  <si>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</si>
  <si>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</si>
  <si>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</si>
  <si>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</si>
  <si>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</si>
  <si>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</si>
  <si>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</si>
  <si>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</si>
  <si>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</si>
  <si>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</si>
  <si>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</si>
  <si>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</si>
  <si>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</si>
  <si>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</si>
  <si>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</si>
  <si>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</si>
  <si>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</si>
  <si>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</si>
  <si>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</si>
  <si>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</si>
  <si>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</si>
  <si>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</si>
  <si>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</si>
  <si>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</si>
  <si>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</si>
  <si>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</si>
  <si>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</si>
  <si>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</si>
  <si>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</si>
  <si>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</si>
  <si>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</si>
  <si>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</si>
  <si>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</si>
  <si>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</si>
  <si>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</si>
  <si>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</si>
  <si>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</si>
  <si>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</si>
  <si>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</si>
  <si>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</si>
  <si>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</si>
  <si>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</si>
  <si>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</si>
  <si>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</si>
  <si>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</si>
  <si>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</si>
  <si>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</si>
  <si>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</si>
  <si>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</si>
  <si>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</si>
  <si>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</si>
  <si>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</si>
  <si>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</si>
  <si>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</si>
  <si>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</si>
  <si>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</si>
  <si>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</si>
  <si>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</si>
  <si>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</si>
  <si>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</si>
  <si>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</si>
  <si>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</si>
  <si>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</si>
  <si>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</si>
  <si>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</si>
  <si>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</si>
  <si>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</si>
  <si>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</si>
  <si>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</si>
  <si>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</si>
  <si>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</si>
  <si>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</si>
  <si>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</si>
  <si>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</si>
  <si>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</si>
  <si>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</si>
  <si>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</si>
  <si>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</si>
  <si>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</si>
  <si>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</si>
  <si>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</si>
  <si>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</si>
  <si>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</si>
  <si>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</si>
  <si>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</si>
  <si>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</si>
  <si>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</si>
  <si>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</si>
  <si>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</si>
  <si>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</si>
  <si>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</si>
  <si>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</si>
  <si>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</si>
  <si>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</si>
  <si>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</si>
  <si>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</si>
  <si>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</si>
  <si>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</si>
  <si>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</si>
  <si>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</si>
  <si>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</si>
  <si>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</si>
  <si>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</si>
  <si>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</si>
  <si>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</si>
  <si>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</si>
  <si>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</si>
  <si>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</si>
  <si>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</si>
  <si>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</si>
  <si>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</si>
  <si>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</si>
  <si>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</si>
  <si>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</si>
  <si>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</si>
  <si>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</si>
  <si>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</si>
  <si>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</si>
  <si>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</si>
  <si>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</si>
  <si>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</si>
  <si>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</si>
  <si>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</si>
  <si>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</si>
  <si>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</si>
  <si>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</si>
  <si>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</si>
  <si>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</si>
  <si>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</si>
  <si>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</si>
  <si>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</si>
  <si>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</si>
  <si>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</si>
  <si>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</si>
  <si>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</si>
  <si>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</si>
  <si>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</si>
  <si>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</si>
  <si>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</si>
  <si>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</si>
  <si>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</si>
  <si>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</si>
  <si>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</si>
  <si>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</si>
  <si>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</si>
  <si>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</si>
  <si>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</si>
  <si>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</si>
  <si>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</si>
  <si>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</si>
  <si>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</si>
  <si>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</si>
  <si>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</si>
  <si>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</si>
  <si>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</si>
  <si>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</si>
  <si>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</si>
  <si>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</si>
  <si>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</si>
  <si>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</si>
  <si>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</si>
  <si>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</si>
  <si>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</si>
  <si>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</si>
  <si>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</si>
  <si>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</si>
  <si>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</si>
  <si>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</si>
  <si>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</si>
  <si>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</si>
  <si>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</si>
  <si>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</si>
  <si>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</si>
  <si>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</si>
  <si>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</si>
  <si>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</si>
  <si>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</si>
  <si>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</si>
  <si>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</si>
  <si>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</si>
  <si>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</si>
  <si>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</si>
  <si>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</si>
  <si>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</si>
  <si>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</si>
  <si>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</si>
  <si>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</si>
  <si>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</si>
  <si>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</si>
  <si>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</si>
  <si>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</si>
  <si>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</si>
  <si>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</si>
  <si>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</si>
  <si>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</si>
  <si>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</si>
  <si>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</si>
  <si>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</si>
  <si>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</si>
  <si>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</si>
  <si>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</si>
  <si>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</si>
  <si>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</si>
  <si>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</si>
  <si>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</si>
  <si>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</si>
  <si>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</si>
  <si>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</si>
  <si>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</si>
  <si>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</si>
  <si>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</si>
  <si>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</si>
  <si>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</si>
  <si>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</si>
  <si>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</si>
  <si>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</si>
  <si>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</si>
  <si>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</si>
  <si>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</si>
  <si>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</si>
  <si>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</si>
  <si>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</si>
  <si>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</si>
  <si>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</si>
  <si>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</si>
  <si>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</si>
  <si>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</si>
  <si>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</si>
  <si>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</si>
  <si>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</si>
  <si>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</si>
  <si>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</si>
  <si>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</si>
  <si>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</si>
  <si>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</si>
  <si>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</si>
  <si>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</si>
  <si>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</si>
  <si>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</si>
  <si>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</si>
  <si>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</si>
  <si>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</si>
  <si>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</si>
  <si>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</si>
  <si>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</si>
  <si>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</si>
  <si>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</si>
  <si>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</si>
  <si>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</si>
  <si>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</si>
  <si>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</si>
  <si>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</si>
  <si>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</si>
  <si>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</si>
  <si>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</si>
  <si>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</si>
  <si>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</si>
  <si>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</si>
  <si>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</si>
  <si>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</si>
  <si>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</si>
  <si>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</si>
  <si>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</si>
  <si>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</si>
  <si>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</si>
  <si>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</si>
  <si>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</si>
  <si>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</si>
  <si>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</si>
  <si>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</si>
  <si>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</si>
  <si>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</si>
  <si>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</si>
  <si>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</si>
  <si>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</si>
  <si>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</si>
  <si>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</si>
  <si>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</si>
  <si>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</si>
  <si>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</si>
  <si>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</si>
  <si>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</si>
  <si>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</si>
  <si>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</si>
  <si>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</si>
  <si>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</si>
  <si>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</si>
  <si>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</si>
  <si>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</si>
  <si>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</si>
  <si>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</si>
  <si>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</si>
  <si>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</si>
  <si>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</si>
  <si>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</si>
  <si>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</si>
  <si>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</si>
  <si>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</si>
  <si>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</si>
  <si>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</si>
  <si>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</si>
  <si>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</si>
  <si>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</si>
  <si>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</si>
  <si>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</si>
  <si>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</si>
  <si>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</si>
  <si>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</si>
  <si>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</si>
  <si>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</si>
  <si>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</si>
  <si>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</si>
  <si>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</si>
  <si>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</si>
  <si>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</si>
  <si>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</si>
  <si>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</si>
  <si>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</si>
  <si>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</si>
  <si>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</si>
  <si>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</si>
  <si>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</si>
  <si>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</si>
  <si>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</si>
  <si>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</si>
  <si>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</si>
  <si>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</si>
  <si>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</si>
  <si>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</si>
  <si>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</si>
  <si>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</si>
  <si>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</si>
  <si>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</si>
  <si>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</si>
  <si>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</si>
  <si>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</si>
  <si>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</si>
  <si>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</si>
  <si>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</si>
  <si>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</si>
  <si>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</si>
  <si>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</si>
  <si>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</si>
  <si>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</si>
  <si>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</si>
  <si>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</si>
  <si>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</si>
  <si>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</si>
  <si>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</si>
  <si>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</si>
  <si>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</si>
  <si>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</si>
  <si>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</si>
  <si>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</si>
  <si>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</si>
  <si>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</si>
  <si>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</si>
  <si>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</si>
  <si>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</si>
  <si>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</si>
  <si>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</si>
  <si>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</si>
  <si>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</si>
  <si>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</si>
  <si>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</si>
  <si>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</si>
  <si>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</si>
  <si>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</si>
  <si>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</si>
  <si>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</si>
  <si>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</si>
  <si>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</si>
  <si>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</si>
  <si>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</si>
  <si>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</si>
  <si>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</si>
  <si>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</si>
  <si>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</si>
  <si>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</si>
  <si>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</si>
  <si>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</si>
  <si>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</si>
  <si>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</si>
  <si>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</si>
  <si>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</si>
  <si>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</si>
  <si>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</si>
  <si>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</si>
  <si>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</si>
  <si>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</si>
  <si>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</si>
  <si>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</si>
  <si>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</si>
  <si>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</si>
  <si>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</si>
  <si>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</si>
  <si>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</si>
  <si>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</si>
  <si>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</si>
  <si>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</si>
  <si>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</si>
  <si>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</si>
  <si>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</si>
  <si>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</si>
  <si>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</si>
  <si>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</si>
  <si>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</si>
  <si>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</si>
  <si>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</si>
  <si>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</si>
  <si>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</si>
  <si>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</si>
  <si>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</si>
  <si>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</si>
  <si>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</si>
  <si>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</si>
  <si>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</si>
  <si>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</si>
  <si>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</si>
  <si>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</si>
  <si>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</si>
  <si>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</si>
  <si>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</si>
  <si>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</si>
  <si>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</si>
  <si>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</si>
  <si>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</si>
  <si>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</si>
  <si>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</si>
  <si>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</si>
  <si>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</si>
  <si>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</si>
  <si>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</si>
  <si>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</si>
  <si>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</si>
  <si>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</si>
  <si>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</si>
  <si>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</si>
  <si>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</si>
  <si>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</si>
  <si>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</si>
  <si>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</si>
  <si>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</si>
  <si>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</si>
  <si>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</si>
  <si>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</si>
  <si>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</si>
  <si>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</si>
  <si>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</si>
  <si>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</si>
  <si>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</si>
  <si>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</si>
  <si>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</si>
  <si>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</si>
  <si>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</si>
  <si>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</si>
  <si>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</si>
  <si>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</si>
  <si>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</si>
  <si>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</si>
  <si>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</si>
  <si>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</si>
  <si>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</si>
  <si>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</si>
  <si>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</si>
  <si>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</si>
  <si>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</si>
  <si>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</si>
  <si>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</si>
  <si>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</si>
  <si>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</si>
  <si>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</si>
  <si>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</si>
  <si>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</si>
  <si>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</si>
  <si>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</si>
  <si>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</si>
  <si>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</si>
  <si>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</si>
  <si>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</si>
  <si>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</si>
  <si>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</si>
  <si>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</si>
  <si>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</si>
  <si>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</si>
  <si>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</si>
  <si>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</si>
  <si>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</si>
  <si>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</si>
  <si>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</si>
  <si>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</si>
  <si>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</si>
  <si>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</si>
  <si>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</si>
  <si>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</si>
  <si>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</si>
  <si>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</si>
  <si>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</si>
  <si>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</si>
  <si>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</si>
  <si>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</si>
  <si>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</si>
  <si>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</si>
  <si>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</si>
  <si>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</si>
  <si>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</si>
  <si>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</si>
  <si>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</si>
  <si>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</si>
  <si>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</si>
  <si>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</si>
  <si>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</si>
  <si>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</si>
  <si>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</si>
  <si>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</si>
  <si>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</si>
  <si>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</si>
  <si>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</si>
  <si>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</si>
  <si>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</si>
  <si>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</si>
  <si>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</si>
  <si>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</si>
  <si>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</si>
  <si>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</si>
  <si>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</si>
  <si>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</si>
  <si>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</si>
  <si>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</si>
  <si>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</si>
  <si>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</si>
  <si>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</si>
  <si>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</si>
  <si>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</si>
  <si>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</si>
  <si>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</si>
  <si>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</si>
  <si>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</si>
  <si>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</si>
  <si>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</si>
  <si>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</si>
  <si>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</si>
  <si>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</si>
  <si>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</si>
  <si>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</si>
  <si>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</si>
  <si>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</si>
  <si>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</si>
  <si>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</si>
  <si>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</si>
  <si>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</si>
  <si>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</si>
  <si>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</si>
  <si>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</si>
  <si>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</si>
  <si>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</si>
  <si>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</si>
  <si>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</si>
  <si>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</si>
  <si>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</si>
  <si>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</si>
  <si>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</si>
  <si>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</si>
  <si>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</si>
  <si>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</si>
  <si>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</si>
  <si>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</si>
  <si>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</si>
  <si>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</si>
  <si>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</si>
  <si>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</si>
  <si>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</si>
  <si>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</si>
  <si>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</si>
  <si>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</si>
  <si>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</si>
  <si>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</si>
  <si>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</si>
  <si>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</si>
  <si>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</si>
  <si>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</si>
  <si>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</si>
  <si>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</si>
  <si>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</si>
  <si>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</si>
  <si>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</si>
  <si>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</si>
  <si>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</si>
  <si>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</si>
  <si>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</si>
  <si>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</si>
  <si>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</si>
  <si>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</si>
  <si>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</si>
  <si>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</si>
  <si>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</si>
  <si>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</si>
  <si>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</si>
  <si>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</si>
  <si>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</si>
  <si>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</si>
  <si>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</si>
  <si>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</si>
  <si>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</si>
  <si>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</si>
  <si>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</si>
  <si>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</si>
  <si>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</si>
  <si>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</si>
  <si>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</si>
  <si>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</si>
  <si>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</si>
  <si>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</si>
  <si>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</si>
  <si>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</si>
  <si>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</si>
  <si>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</si>
  <si>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</si>
  <si>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</si>
  <si>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</si>
  <si>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</si>
  <si>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</si>
  <si>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</si>
  <si>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</si>
  <si>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</si>
  <si>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</si>
  <si>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</si>
  <si>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</si>
  <si>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</si>
  <si>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</si>
  <si>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</si>
  <si>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</si>
  <si>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</si>
  <si>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</si>
  <si>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</si>
  <si>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</si>
  <si>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</si>
  <si>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</si>
  <si>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</si>
  <si>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</si>
  <si>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</si>
  <si>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</si>
  <si>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</si>
  <si>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</si>
  <si>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</si>
  <si>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</si>
  <si>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</si>
  <si>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</si>
  <si>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</si>
  <si>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</si>
  <si>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</si>
  <si>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</si>
  <si>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</si>
  <si>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</si>
  <si>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</si>
  <si>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</si>
  <si>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</si>
  <si>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</si>
  <si>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</si>
  <si>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</si>
  <si>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</si>
  <si>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</si>
  <si>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</si>
  <si>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</si>
  <si>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</si>
  <si>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</si>
  <si>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</si>
  <si>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</si>
  <si>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</si>
  <si>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</si>
  <si>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</si>
  <si>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</si>
  <si>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</si>
  <si>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</si>
  <si>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</si>
  <si>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</si>
  <si>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</si>
  <si>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</si>
  <si>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</si>
  <si>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</si>
  <si>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</si>
  <si>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</si>
  <si>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</si>
  <si>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</si>
  <si>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</si>
  <si>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</si>
  <si>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</si>
  <si>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</si>
  <si>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</si>
  <si>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</si>
  <si>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</si>
  <si>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</si>
  <si>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</si>
  <si>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</si>
  <si>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</si>
  <si>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</si>
  <si>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</si>
  <si>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</si>
  <si>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</si>
  <si>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</si>
  <si>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</si>
  <si>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</si>
  <si>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</si>
  <si>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</si>
  <si>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</si>
  <si>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</si>
  <si>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</si>
  <si>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</si>
  <si>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</si>
  <si>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</si>
  <si>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</si>
  <si>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</si>
  <si>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</si>
  <si>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</si>
  <si>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</si>
  <si>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</si>
  <si>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</si>
  <si>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</si>
  <si>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</si>
  <si>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</si>
  <si>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</si>
  <si>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</si>
  <si>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</si>
  <si>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</si>
  <si>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</si>
  <si>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</si>
  <si>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</si>
  <si>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</si>
  <si>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</si>
  <si>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</si>
  <si>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</si>
  <si>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</si>
  <si>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</si>
  <si>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</si>
  <si>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</si>
  <si>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</si>
  <si>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</si>
  <si>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</si>
  <si>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</si>
  <si>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</si>
  <si>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</si>
  <si>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</si>
  <si>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</si>
  <si>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</si>
  <si>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</si>
  <si>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</si>
  <si>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</si>
  <si>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</si>
  <si>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</si>
  <si>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</si>
  <si>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</si>
  <si>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</si>
  <si>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</si>
  <si>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</si>
  <si>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</si>
  <si>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</si>
  <si>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</si>
  <si>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</si>
  <si>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</si>
  <si>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</si>
  <si>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</si>
  <si>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</si>
  <si>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</si>
  <si>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</si>
  <si>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</si>
  <si>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</si>
  <si>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</si>
  <si>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</si>
  <si>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</si>
  <si>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</si>
  <si>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</si>
  <si>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</si>
  <si>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</si>
  <si>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</si>
  <si>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</si>
  <si>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</si>
  <si>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</si>
  <si>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</si>
  <si>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</si>
  <si>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</si>
  <si>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</si>
  <si>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</si>
  <si>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</si>
  <si>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</si>
  <si>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</si>
  <si>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</si>
  <si>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</si>
  <si>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</si>
  <si>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</si>
  <si>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</si>
  <si>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</si>
  <si>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</si>
  <si>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</si>
  <si>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</si>
  <si>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</si>
  <si>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</si>
  <si>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</si>
  <si>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</si>
  <si>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</si>
  <si>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</si>
  <si>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</si>
  <si>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</si>
  <si>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</si>
  <si>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</si>
  <si>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</si>
  <si>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</si>
  <si>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</si>
  <si>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</si>
  <si>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</si>
  <si>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</si>
  <si>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</si>
  <si>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</si>
  <si>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</si>
  <si>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</si>
  <si>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</si>
  <si>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</si>
  <si>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</si>
  <si>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</si>
  <si>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</si>
  <si>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</si>
  <si>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</si>
  <si>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</si>
  <si>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</si>
  <si>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</si>
  <si>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</si>
  <si>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</si>
  <si>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</si>
  <si>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</si>
  <si>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</si>
  <si>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</si>
  <si>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</si>
  <si>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</si>
  <si>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</si>
  <si>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</si>
  <si>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</si>
  <si>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</si>
  <si>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</si>
  <si>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</si>
  <si>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</si>
  <si>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</si>
  <si>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</si>
  <si>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</si>
  <si>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</si>
  <si>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</si>
  <si>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</si>
  <si>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</si>
  <si>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</si>
  <si>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</si>
  <si>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</si>
  <si>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</si>
  <si>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</si>
  <si>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</si>
  <si>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</si>
  <si>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</si>
  <si>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</si>
  <si>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</si>
  <si>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</si>
  <si>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</si>
  <si>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</si>
  <si>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</si>
  <si>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</si>
  <si>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</si>
  <si>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</si>
  <si>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</si>
  <si>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</si>
  <si>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</si>
  <si>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</si>
  <si>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</si>
  <si>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</si>
  <si>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</si>
  <si>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</si>
  <si>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</si>
  <si>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</si>
  <si>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</si>
  <si>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</si>
  <si>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</si>
  <si>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</si>
  <si>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</si>
  <si>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</si>
  <si>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</si>
  <si>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</si>
  <si>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</si>
  <si>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</si>
  <si>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</si>
  <si>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</si>
  <si>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</si>
  <si>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</si>
  <si>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</si>
  <si>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</si>
  <si>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</si>
  <si>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</si>
  <si>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</si>
  <si>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</si>
  <si>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</si>
  <si>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</si>
  <si>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</si>
  <si>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</si>
  <si>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</si>
  <si>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</si>
  <si>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</si>
  <si>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</si>
  <si>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</si>
  <si>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</si>
  <si>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</si>
  <si>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</si>
  <si>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</si>
  <si>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</si>
  <si>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</si>
  <si>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</si>
  <si>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</si>
  <si>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</si>
  <si>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</si>
  <si>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</si>
  <si>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</si>
  <si>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</si>
  <si>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</si>
  <si>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</si>
  <si>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</si>
  <si>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</si>
  <si>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</si>
  <si>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</si>
  <si>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</si>
  <si>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</si>
  <si>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</si>
  <si>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</si>
  <si>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</si>
  <si>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</si>
  <si>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</si>
  <si>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</si>
  <si>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</si>
  <si>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</si>
  <si>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</si>
  <si>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</si>
  <si>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</si>
  <si>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</si>
  <si>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</si>
  <si>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</si>
  <si>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</si>
  <si>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</si>
  <si>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</si>
  <si>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</si>
  <si>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</si>
  <si>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</si>
  <si>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</si>
  <si>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</si>
  <si>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</si>
  <si>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</si>
  <si>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</si>
  <si>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</si>
  <si>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</si>
  <si>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</si>
  <si>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</si>
  <si>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</si>
  <si>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</si>
  <si>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</si>
  <si>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</si>
  <si>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</si>
  <si>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</si>
  <si>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</si>
  <si>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</si>
  <si>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</si>
  <si>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</si>
  <si>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</si>
  <si>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</si>
  <si>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</si>
  <si>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</si>
  <si>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</si>
  <si>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</si>
  <si>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</si>
  <si>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</si>
  <si>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</si>
  <si>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</si>
  <si>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</si>
  <si>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</si>
  <si>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</si>
  <si>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</si>
  <si>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</si>
  <si>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</si>
  <si>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</si>
  <si>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</si>
  <si>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</si>
  <si>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</si>
  <si>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</si>
  <si>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</si>
  <si>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</si>
  <si>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</si>
  <si>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</si>
  <si>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</si>
  <si>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</si>
  <si>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</si>
  <si>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</si>
  <si>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</si>
  <si>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</si>
  <si>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</si>
  <si>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</si>
  <si>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</si>
  <si>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</si>
  <si>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</si>
  <si>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</si>
  <si>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</si>
  <si>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</si>
  <si>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</si>
  <si>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</si>
  <si>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</si>
  <si>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</si>
  <si>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</si>
  <si>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</si>
  <si>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</si>
  <si>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</si>
  <si>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</si>
  <si>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</si>
  <si>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</si>
  <si>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</si>
  <si>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</si>
  <si>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</si>
  <si>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</si>
  <si>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</si>
  <si>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</si>
  <si>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</si>
  <si>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</si>
  <si>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</si>
  <si>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</si>
  <si>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</si>
  <si>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</si>
  <si>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</si>
  <si>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</si>
  <si>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</si>
  <si>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</si>
  <si>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</si>
  <si>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</si>
  <si>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</si>
  <si>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</si>
  <si>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</si>
  <si>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</si>
  <si>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</si>
  <si>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</si>
  <si>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</si>
  <si>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</si>
  <si>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</si>
  <si>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</si>
  <si>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</si>
  <si>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</si>
  <si>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</si>
  <si>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</si>
  <si>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</si>
  <si>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</si>
  <si>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</si>
  <si>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</si>
  <si>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</si>
  <si>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</si>
  <si>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</si>
  <si>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</si>
  <si>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</si>
  <si>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</si>
  <si>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</si>
  <si>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</si>
  <si>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</si>
  <si>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</si>
  <si>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</si>
  <si>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</si>
  <si>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</si>
  <si>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</si>
  <si>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</si>
  <si>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</si>
  <si>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</si>
  <si>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</si>
  <si>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</si>
  <si>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</si>
  <si>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</si>
  <si>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</si>
  <si>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</si>
  <si>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</si>
  <si>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</si>
  <si>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</si>
  <si>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</si>
  <si>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</si>
  <si>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</si>
  <si>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</si>
  <si>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</si>
  <si>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</si>
  <si>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</si>
  <si>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</si>
  <si>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</si>
  <si>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</si>
  <si>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</si>
  <si>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</si>
  <si>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</si>
  <si>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</si>
  <si>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</si>
  <si>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</si>
  <si>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</si>
  <si>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</si>
  <si>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</si>
  <si>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</si>
  <si>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</si>
  <si>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</si>
  <si>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</si>
  <si>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</si>
  <si>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</si>
  <si>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</si>
  <si>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</si>
  <si>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</si>
  <si>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</si>
  <si>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</si>
  <si>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</si>
  <si>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</si>
  <si>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</si>
  <si>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</si>
  <si>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</si>
  <si>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</si>
  <si>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</si>
  <si>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</si>
  <si>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</si>
  <si>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</si>
  <si>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</si>
  <si>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</si>
  <si>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</si>
  <si>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</si>
  <si>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</si>
  <si>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</si>
  <si>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</si>
  <si>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</si>
  <si>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</si>
  <si>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</si>
  <si>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</si>
  <si>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</si>
  <si>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</si>
  <si>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</si>
  <si>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</si>
  <si>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</si>
  <si>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</si>
  <si>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</si>
  <si>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</si>
  <si>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</si>
  <si>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</si>
  <si>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</si>
  <si>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</si>
  <si>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</si>
  <si>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</si>
  <si>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</si>
  <si>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</si>
  <si>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</si>
  <si>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</si>
  <si>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</si>
  <si>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</si>
  <si>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</si>
  <si>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</si>
  <si>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</si>
  <si>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</si>
  <si>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</si>
  <si>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</si>
  <si>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</si>
  <si>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</si>
  <si>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</si>
  <si>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</si>
  <si>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</si>
  <si>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</si>
  <si>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</si>
  <si>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</si>
  <si>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</si>
  <si>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</si>
  <si>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</si>
  <si>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</si>
  <si>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</si>
  <si>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</si>
  <si>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</si>
  <si>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</si>
  <si>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</si>
  <si>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</si>
  <si>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</si>
  <si>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</si>
  <si>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</si>
  <si>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</si>
  <si>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</si>
  <si>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</si>
  <si>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</si>
  <si>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</si>
  <si>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</si>
  <si>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</si>
  <si>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</si>
  <si>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</si>
  <si>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</si>
  <si>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</si>
  <si>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</si>
  <si>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</si>
  <si>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</si>
  <si>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</si>
  <si>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</si>
  <si>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</si>
  <si>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</si>
  <si>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</si>
  <si>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</si>
  <si>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</si>
  <si>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</si>
  <si>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</si>
  <si>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</si>
  <si>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</si>
  <si>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</si>
  <si>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</si>
  <si>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</si>
  <si>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</si>
  <si>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</si>
  <si>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</si>
  <si>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</si>
  <si>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</si>
  <si>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</si>
  <si>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</si>
  <si>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</si>
  <si>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</si>
  <si>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</si>
  <si>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</si>
  <si>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</si>
  <si>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</si>
  <si>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</si>
  <si>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</si>
  <si>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</si>
  <si>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</si>
  <si>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</si>
  <si>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</si>
  <si>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</si>
  <si>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</si>
  <si>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</si>
  <si>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</si>
  <si>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</si>
  <si>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</si>
  <si>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</si>
  <si>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</si>
  <si>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</si>
  <si>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</si>
  <si>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</si>
  <si>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</si>
  <si>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</si>
  <si>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</si>
  <si>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</si>
  <si>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</si>
  <si>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</si>
  <si>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</si>
  <si>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</si>
  <si>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</si>
  <si>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</si>
  <si>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</si>
  <si>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</si>
  <si>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</si>
  <si>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</si>
  <si>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</si>
  <si>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</si>
  <si>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</si>
  <si>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</si>
  <si>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</si>
  <si>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</si>
  <si>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</si>
  <si>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</si>
  <si>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</si>
  <si>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</si>
  <si>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</si>
  <si>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</si>
  <si>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</si>
  <si>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</si>
  <si>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</si>
  <si>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</si>
  <si>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</si>
  <si>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</si>
  <si>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</si>
  <si>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</si>
  <si>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</si>
  <si>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</si>
  <si>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</si>
  <si>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</si>
  <si>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</si>
  <si>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</si>
  <si>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</si>
  <si>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</si>
  <si>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</si>
  <si>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</si>
  <si>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</si>
  <si>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</si>
  <si>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</si>
  <si>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</si>
  <si>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</si>
  <si>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</si>
  <si>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</si>
  <si>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</si>
  <si>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</si>
  <si>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</si>
  <si>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</si>
  <si>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</si>
  <si>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</si>
  <si>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</si>
  <si>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</si>
  <si>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</si>
  <si>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</si>
  <si>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</si>
  <si>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</si>
  <si>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</si>
  <si>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</si>
  <si>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</si>
  <si>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</si>
  <si>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</si>
  <si>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</si>
  <si>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</si>
  <si>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</si>
  <si>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</si>
  <si>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</si>
  <si>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</si>
  <si>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</si>
  <si>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</si>
  <si>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</si>
  <si>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</si>
  <si>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</si>
  <si>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</si>
  <si>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</si>
  <si>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</si>
  <si>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</si>
  <si>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</si>
  <si>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</si>
  <si>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</si>
  <si>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</si>
  <si>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</si>
  <si>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</si>
  <si>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</si>
  <si>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</si>
  <si>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</si>
  <si>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</si>
  <si>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</si>
  <si>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</si>
  <si>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</si>
  <si>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</si>
  <si>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</si>
  <si>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</si>
  <si>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</si>
  <si>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</si>
  <si>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</si>
  <si>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</si>
  <si>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</si>
  <si>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</si>
  <si>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</si>
  <si>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</si>
  <si>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</si>
  <si>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</si>
  <si>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</si>
  <si>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</si>
  <si>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</si>
  <si>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</si>
  <si>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</si>
  <si>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</si>
  <si>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</si>
  <si>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</si>
  <si>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</si>
  <si>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</si>
  <si>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</si>
  <si>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</si>
  <si>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</si>
  <si>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</si>
  <si>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</si>
  <si>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</si>
  <si>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</si>
  <si>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</si>
  <si>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</si>
  <si>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</si>
  <si>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</si>
  <si>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</si>
  <si>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</si>
  <si>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</si>
  <si>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</si>
  <si>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</si>
  <si>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</si>
  <si>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</si>
  <si>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</si>
  <si>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</si>
  <si>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</si>
  <si>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</si>
  <si>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</si>
  <si>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</si>
  <si>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</si>
  <si>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</si>
  <si>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</si>
  <si>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</si>
  <si>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</si>
  <si>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</si>
  <si>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</si>
  <si>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</si>
  <si>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</si>
  <si>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</si>
  <si>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</si>
  <si>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</si>
  <si>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</si>
  <si>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</si>
  <si>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</si>
  <si>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</si>
  <si>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</si>
  <si>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</si>
  <si>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</si>
  <si>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</si>
  <si>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</si>
  <si>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</si>
  <si>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</si>
  <si>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</si>
  <si>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</si>
  <si>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</si>
  <si>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</si>
  <si>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</si>
  <si>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</si>
  <si>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</si>
  <si>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</si>
  <si>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</si>
  <si>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</si>
  <si>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</si>
  <si>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</si>
  <si>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</si>
  <si>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</si>
  <si>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</si>
  <si>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</si>
  <si>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</si>
  <si>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</si>
  <si>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</si>
  <si>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</si>
  <si>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</si>
  <si>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</si>
  <si>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</si>
  <si>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</si>
  <si>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</si>
  <si>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</si>
  <si>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</si>
  <si>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</si>
  <si>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</si>
  <si>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</si>
  <si>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</si>
  <si>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</si>
  <si>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</si>
  <si>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</si>
  <si>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</si>
  <si>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</si>
  <si>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</si>
  <si>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</si>
  <si>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</si>
  <si>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</si>
  <si>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</si>
  <si>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</si>
  <si>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</si>
  <si>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</si>
  <si>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</si>
  <si>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</si>
  <si>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</si>
  <si>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</si>
  <si>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</si>
  <si>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</si>
  <si>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</si>
  <si>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</si>
  <si>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</si>
  <si>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</si>
  <si>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</si>
  <si>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</si>
  <si>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</si>
  <si>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</si>
  <si>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</si>
  <si>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</si>
  <si>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</si>
  <si>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</si>
  <si>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</si>
  <si>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</si>
  <si>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</si>
  <si>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</si>
  <si>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</si>
  <si>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</si>
  <si>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</si>
  <si>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</si>
  <si>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</si>
  <si>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</si>
  <si>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</si>
  <si>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</si>
  <si>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</si>
  <si>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</si>
  <si>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</si>
  <si>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</si>
  <si>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</si>
  <si>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</si>
  <si>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</si>
  <si>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</si>
  <si>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</si>
  <si>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</si>
  <si>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</si>
  <si>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</si>
  <si>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</si>
  <si>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</si>
  <si>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</si>
  <si>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</si>
  <si>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</si>
  <si>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</si>
  <si>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</si>
  <si>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</si>
  <si>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</si>
  <si>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</si>
  <si>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</si>
  <si>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</si>
  <si>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</si>
  <si>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</si>
  <si>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</si>
  <si>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</si>
  <si>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</si>
  <si>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</si>
  <si>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</si>
  <si>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</si>
  <si>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</si>
  <si>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</si>
  <si>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</si>
  <si>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</si>
  <si>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</si>
  <si>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</si>
  <si>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</si>
  <si>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</si>
  <si>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</si>
  <si>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</si>
  <si>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</si>
  <si>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</si>
  <si>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</si>
  <si>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</si>
  <si>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</si>
  <si>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</si>
  <si>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</si>
  <si>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</si>
  <si>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</si>
  <si>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</si>
  <si>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</si>
  <si>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</si>
  <si>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</si>
  <si>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</si>
  <si>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</si>
  <si>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</si>
  <si>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</si>
  <si>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</si>
  <si>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</si>
  <si>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</si>
  <si>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</si>
  <si>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</si>
  <si>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</si>
  <si>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</si>
  <si>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</si>
  <si>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</si>
  <si>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</si>
  <si>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</si>
  <si>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</si>
  <si>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</si>
  <si>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</si>
  <si>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</si>
  <si>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</si>
  <si>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</si>
  <si>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</si>
  <si>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</si>
  <si>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</si>
  <si>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</si>
  <si>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</si>
  <si>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</si>
  <si>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</si>
  <si>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</si>
  <si>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</si>
  <si>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</si>
  <si>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</si>
  <si>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</si>
  <si>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</si>
  <si>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</si>
  <si>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</si>
  <si>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</si>
  <si>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</si>
  <si>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</si>
  <si>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</si>
  <si>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</si>
  <si>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</si>
  <si>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</si>
  <si>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</si>
  <si>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</si>
  <si>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</si>
  <si>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</si>
  <si>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</si>
  <si>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</si>
  <si>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</si>
  <si>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</si>
  <si>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</si>
  <si>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</si>
  <si>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</si>
  <si>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</si>
  <si>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</si>
  <si>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</si>
  <si>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</si>
  <si>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</si>
  <si>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</si>
  <si>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</si>
  <si>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</si>
  <si>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</si>
  <si>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</si>
  <si>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</si>
  <si>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</si>
  <si>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</si>
  <si>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</si>
  <si>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</si>
  <si>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</si>
  <si>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</si>
  <si>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</si>
  <si>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</si>
  <si>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</si>
  <si>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</si>
  <si>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</si>
  <si>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</si>
  <si>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</si>
  <si>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</si>
  <si>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</si>
  <si>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</si>
  <si>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</si>
  <si>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</si>
  <si>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</si>
  <si>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</si>
  <si>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</si>
  <si>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</si>
  <si>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</si>
  <si>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</si>
  <si>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</si>
  <si>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</si>
  <si>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</si>
  <si>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</si>
  <si>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</si>
  <si>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</si>
  <si>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</si>
  <si>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</si>
  <si>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</si>
  <si>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</si>
  <si>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</si>
  <si>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</si>
  <si>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</si>
  <si>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</si>
  <si>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</si>
  <si>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</si>
  <si>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</si>
  <si>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</si>
  <si>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</si>
  <si>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</si>
  <si>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</si>
  <si>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</si>
  <si>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</si>
  <si>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</si>
  <si>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</si>
  <si>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</si>
  <si>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</si>
  <si>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</si>
  <si>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</si>
  <si>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</si>
  <si>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</si>
  <si>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</si>
  <si>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</si>
  <si>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</si>
  <si>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</si>
  <si>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</si>
  <si>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</si>
  <si>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</si>
  <si>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</si>
  <si>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</si>
  <si>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</si>
  <si>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</si>
  <si>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</si>
  <si>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</si>
  <si>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</si>
  <si>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</si>
  <si>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</si>
  <si>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</si>
  <si>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</si>
  <si>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</si>
  <si>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</si>
  <si>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</si>
  <si>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</si>
  <si>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</si>
  <si>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</si>
  <si>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</si>
  <si>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</si>
  <si>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</si>
  <si>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</si>
  <si>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</si>
  <si>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</si>
  <si>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</si>
  <si>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</si>
  <si>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</si>
  <si>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</si>
  <si>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</si>
  <si>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</si>
  <si>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</si>
  <si>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</si>
  <si>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</si>
  <si>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</si>
  <si>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</si>
  <si>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</si>
  <si>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</si>
  <si>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</si>
  <si>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</si>
  <si>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</si>
  <si>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</si>
  <si>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</si>
  <si>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</si>
  <si>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</si>
  <si>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</si>
  <si>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</si>
  <si>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</si>
  <si>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</si>
  <si>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</si>
  <si>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</si>
  <si>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</si>
  <si>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</si>
  <si>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</si>
  <si>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</si>
  <si>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</si>
  <si>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</si>
  <si>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</si>
  <si>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</si>
  <si>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</si>
  <si>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</si>
  <si>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</si>
  <si>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</si>
  <si>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</si>
  <si>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</si>
  <si>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</si>
  <si>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</si>
  <si>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</si>
  <si>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</si>
  <si>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</si>
  <si>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</si>
  <si>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</si>
  <si>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</si>
  <si>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</si>
  <si>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</si>
  <si>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</si>
  <si>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</si>
  <si>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</si>
  <si>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</si>
  <si>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</si>
  <si>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</si>
  <si>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</si>
  <si>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</si>
  <si>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</si>
  <si>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</si>
  <si>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</si>
  <si>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</si>
  <si>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</si>
  <si>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</si>
  <si>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</si>
  <si>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</si>
  <si>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</si>
  <si>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</si>
  <si>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</si>
  <si>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</si>
  <si>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</si>
  <si>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</si>
  <si>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</si>
  <si>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</si>
  <si>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</si>
  <si>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</si>
  <si>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</si>
  <si>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</si>
  <si>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</si>
  <si>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</si>
  <si>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</si>
  <si>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</si>
  <si>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</si>
  <si>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</si>
  <si>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</si>
  <si>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</si>
  <si>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</si>
  <si>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</si>
  <si>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</si>
  <si>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</si>
  <si>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</si>
  <si>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</si>
  <si>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</si>
  <si>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</si>
  <si>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</si>
  <si>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</si>
  <si>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</si>
  <si>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</si>
  <si>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</si>
  <si>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</si>
  <si>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</si>
  <si>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</si>
  <si>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</si>
  <si>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</si>
  <si>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</si>
  <si>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</si>
  <si>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</si>
  <si>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</si>
  <si>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</si>
  <si>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</si>
  <si>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</si>
  <si>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</si>
  <si>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</si>
  <si>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</si>
  <si>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</si>
  <si>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</si>
  <si>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</si>
  <si>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</si>
  <si>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</si>
  <si>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</si>
  <si>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</si>
  <si>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</si>
  <si>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</si>
  <si>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</si>
  <si>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</si>
  <si>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</si>
  <si>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</si>
  <si>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</si>
  <si>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</si>
  <si>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</si>
  <si>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</si>
  <si>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</si>
  <si>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</si>
  <si>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</si>
  <si>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</si>
  <si>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</si>
  <si>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</si>
  <si>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</si>
  <si>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</si>
  <si>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</si>
  <si>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</si>
  <si>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</si>
  <si>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</si>
  <si>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</si>
  <si>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</si>
  <si>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</si>
  <si>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</si>
  <si>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</si>
  <si>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</si>
  <si>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</si>
  <si>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</si>
  <si>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</si>
  <si>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</si>
  <si>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</si>
  <si>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</si>
  <si>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</si>
  <si>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</si>
  <si>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</si>
  <si>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</si>
  <si>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</si>
  <si>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</si>
  <si>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</si>
  <si>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</si>
  <si>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</si>
  <si>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</si>
  <si>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</si>
  <si>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</si>
  <si>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</si>
  <si>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</si>
  <si>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</si>
  <si>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</si>
  <si>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</si>
  <si>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</si>
  <si>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</si>
  <si>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</si>
  <si>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</si>
  <si>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</si>
  <si>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</si>
  <si>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</si>
  <si>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</si>
  <si>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</si>
  <si>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</si>
  <si>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</si>
  <si>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</si>
  <si>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</si>
  <si>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</si>
  <si>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</si>
  <si>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</si>
  <si>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</si>
  <si>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</si>
  <si>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</si>
  <si>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</si>
  <si>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</si>
  <si>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</si>
  <si>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</si>
  <si>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</si>
  <si>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</si>
  <si>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</si>
  <si>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</si>
  <si>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</si>
  <si>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</si>
  <si>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</si>
  <si>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</si>
  <si>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</si>
  <si>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</si>
  <si>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</si>
  <si>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</si>
  <si>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</si>
  <si>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</si>
  <si>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</si>
  <si>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</si>
  <si>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</si>
  <si>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</si>
  <si>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</si>
  <si>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</si>
  <si>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</si>
  <si>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</si>
  <si>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</si>
  <si>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</si>
  <si>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</si>
  <si>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</si>
  <si>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</si>
  <si>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</si>
  <si>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</si>
  <si>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</si>
  <si>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</si>
  <si>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</si>
  <si>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</si>
  <si>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</si>
  <si>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</si>
  <si>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</si>
  <si>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</si>
  <si>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</si>
  <si>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</si>
  <si>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</si>
  <si>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</si>
  <si>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</si>
  <si>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</si>
  <si>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</si>
  <si>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</si>
  <si>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</si>
  <si>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</si>
  <si>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</si>
  <si>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</si>
  <si>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</si>
  <si>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</si>
  <si>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</si>
  <si>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</si>
  <si>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</si>
  <si>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</si>
  <si>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</si>
  <si>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</si>
  <si>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</si>
  <si>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</si>
  <si>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</si>
  <si>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</si>
  <si>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</si>
  <si>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</si>
  <si>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</si>
  <si>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</si>
  <si>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</si>
  <si>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</si>
  <si>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</si>
  <si>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</si>
  <si>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</si>
  <si>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</si>
  <si>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</si>
  <si>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</si>
  <si>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</si>
  <si>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</si>
  <si>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</si>
  <si>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</si>
  <si>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</si>
  <si>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</si>
  <si>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</si>
  <si>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</si>
  <si>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</si>
  <si>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</si>
  <si>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</si>
  <si>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</si>
  <si>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</si>
  <si>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</si>
  <si>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</si>
  <si>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</si>
  <si>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</si>
  <si>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</si>
  <si>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</si>
  <si>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</si>
  <si>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</si>
  <si>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</si>
  <si>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</si>
  <si>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</si>
  <si>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</si>
  <si>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</si>
  <si>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</si>
  <si>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</si>
  <si>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</si>
  <si>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</si>
  <si>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</si>
  <si>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</si>
  <si>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</si>
  <si>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</si>
  <si>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</si>
  <si>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</si>
  <si>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</si>
  <si>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</si>
  <si>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</si>
  <si>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</si>
  <si>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</si>
  <si>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</si>
  <si>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</si>
  <si>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</si>
  <si>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</si>
  <si>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</si>
  <si>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</si>
  <si>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</si>
  <si>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</si>
  <si>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</si>
  <si>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</si>
  <si>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</si>
  <si>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</si>
  <si>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</si>
  <si>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</si>
  <si>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</si>
  <si>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</si>
  <si>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</si>
  <si>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</si>
  <si>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</si>
  <si>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</si>
  <si>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</si>
  <si>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</si>
  <si>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</si>
  <si>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</si>
  <si>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</si>
  <si>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</si>
  <si>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</si>
  <si>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</si>
  <si>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</si>
  <si>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</si>
  <si>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</si>
  <si>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</si>
  <si>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</si>
  <si>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</si>
  <si>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</si>
  <si>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</si>
  <si>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</si>
  <si>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</si>
  <si>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</si>
  <si>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</si>
  <si>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</si>
  <si>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</si>
  <si>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</si>
  <si>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</si>
  <si>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</si>
  <si>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</si>
  <si>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</si>
  <si>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</si>
  <si>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</si>
  <si>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</si>
  <si>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</si>
  <si>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</si>
  <si>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</si>
  <si>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</si>
  <si>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</si>
  <si>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</si>
  <si>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</si>
  <si>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</si>
  <si>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</si>
  <si>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</si>
  <si>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</si>
  <si>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</si>
  <si>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</si>
  <si>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</si>
  <si>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</si>
  <si>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</si>
  <si>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</si>
  <si>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</si>
  <si>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</si>
  <si>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</si>
  <si>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</si>
  <si>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</si>
  <si>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</si>
  <si>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</si>
  <si>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</si>
  <si>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</si>
  <si>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</si>
  <si>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</si>
  <si>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</si>
  <si>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</si>
  <si>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</si>
  <si>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</si>
  <si>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</si>
  <si>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</si>
  <si>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</si>
  <si>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</si>
  <si>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</si>
  <si>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</si>
  <si>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</si>
  <si>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</si>
  <si>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</si>
  <si>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</si>
  <si>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</si>
  <si>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</si>
  <si>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</si>
  <si>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</si>
  <si>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</si>
  <si>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</si>
  <si>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</si>
  <si>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</si>
  <si>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</si>
  <si>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</si>
  <si>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</si>
  <si>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</si>
  <si>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</si>
  <si>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</si>
  <si>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</si>
  <si>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</si>
  <si>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</si>
  <si>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</si>
  <si>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</si>
  <si>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</si>
  <si>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</si>
  <si>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</si>
  <si>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</si>
  <si>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</si>
  <si>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</si>
  <si>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</si>
  <si>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</si>
  <si>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</si>
  <si>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</si>
  <si>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</si>
  <si>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</si>
  <si>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</si>
  <si>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</si>
  <si>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</si>
  <si>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</si>
  <si>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</si>
  <si>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</si>
  <si>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</si>
  <si>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</si>
  <si>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</si>
  <si>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</si>
  <si>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</si>
  <si>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</si>
  <si>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</si>
  <si>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</si>
  <si>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</si>
  <si>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</si>
  <si>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</si>
  <si>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</si>
  <si>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</si>
  <si>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</si>
  <si>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</si>
  <si>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</si>
  <si>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</si>
  <si>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</si>
  <si>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</si>
  <si>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</si>
  <si>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</si>
  <si>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</si>
  <si>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</si>
  <si>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</si>
  <si>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</si>
  <si>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</si>
  <si>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</si>
  <si>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</si>
  <si>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</si>
  <si>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</si>
  <si>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</si>
  <si>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</si>
  <si>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</si>
  <si>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</si>
  <si>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</si>
  <si>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</si>
  <si>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</si>
  <si>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</si>
  <si>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</si>
  <si>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</si>
  <si>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</si>
  <si>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</si>
  <si>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</si>
  <si>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</si>
  <si>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</si>
  <si>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</si>
  <si>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</si>
  <si>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</si>
  <si>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</si>
  <si>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</si>
  <si>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</si>
  <si>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</si>
  <si>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</si>
  <si>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</si>
  <si>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</si>
  <si>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</si>
  <si>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</si>
  <si>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</si>
  <si>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</si>
  <si>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</si>
  <si>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</si>
  <si>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</si>
  <si>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</si>
  <si>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</si>
  <si>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</si>
  <si>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</si>
  <si>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</si>
  <si>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</si>
  <si>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</si>
  <si>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</si>
  <si>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</si>
  <si>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</si>
  <si>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</si>
  <si>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</si>
  <si>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</si>
  <si>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</si>
  <si>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</si>
  <si>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</si>
  <si>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</si>
  <si>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</si>
  <si>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</si>
  <si>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</si>
  <si>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</si>
  <si>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</si>
  <si>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</si>
  <si>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</si>
  <si>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</si>
  <si>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</si>
  <si>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</si>
  <si>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</si>
  <si>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</si>
  <si>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</si>
  <si>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</si>
  <si>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</si>
  <si>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</si>
  <si>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</si>
  <si>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</si>
  <si>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</si>
  <si>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</si>
  <si>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</si>
  <si>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</si>
  <si>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</si>
  <si>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</si>
  <si>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</si>
  <si>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</si>
  <si>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</si>
  <si>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</si>
  <si>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</si>
  <si>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</si>
  <si>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</si>
  <si>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</si>
  <si>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</si>
  <si>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</si>
  <si>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</si>
  <si>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</si>
  <si>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</si>
  <si>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</si>
  <si>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</si>
  <si>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</si>
  <si>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</si>
  <si>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</si>
  <si>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</si>
  <si>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</si>
  <si>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</si>
  <si>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</si>
  <si>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</si>
  <si>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</si>
  <si>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</si>
  <si>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</si>
  <si>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</si>
  <si>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</si>
  <si>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</si>
  <si>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</si>
  <si>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</si>
  <si>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</si>
  <si>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</si>
  <si>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</si>
  <si>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</si>
  <si>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</si>
  <si>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</si>
  <si>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</si>
  <si>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</si>
  <si>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</si>
  <si>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</si>
  <si>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</si>
  <si>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</si>
  <si>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</si>
  <si>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</si>
  <si>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</si>
  <si>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</si>
  <si>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</si>
  <si>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</si>
  <si>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</si>
  <si>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</si>
  <si>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</si>
  <si>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</si>
  <si>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</si>
  <si>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</si>
  <si>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</si>
  <si>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</si>
  <si>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</si>
  <si>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</si>
  <si>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</si>
  <si>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</si>
  <si>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</si>
  <si>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</si>
  <si>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</si>
  <si>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</si>
  <si>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</si>
  <si>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</si>
  <si>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</si>
  <si>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</si>
  <si>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</si>
  <si>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</si>
  <si>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</si>
  <si>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</si>
  <si>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</si>
  <si>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</si>
  <si>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</si>
  <si>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</si>
  <si>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</si>
  <si>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</si>
  <si>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</si>
  <si>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</si>
  <si>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</si>
  <si>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</si>
  <si>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</si>
  <si>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</si>
  <si>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</si>
  <si>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</si>
  <si>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</si>
  <si>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</si>
  <si>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</si>
  <si>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</si>
  <si>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</si>
  <si>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</si>
  <si>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</si>
  <si>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</si>
  <si>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</si>
  <si>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</si>
  <si>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</si>
  <si>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</si>
  <si>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</si>
  <si>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</si>
  <si>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</si>
  <si>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</si>
  <si>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</si>
  <si>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</si>
  <si>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</si>
  <si>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</si>
  <si>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</si>
  <si>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</si>
  <si>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</si>
  <si>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</si>
  <si>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</si>
  <si>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</si>
  <si>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</si>
  <si>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</si>
  <si>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</si>
  <si>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</si>
  <si>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</si>
  <si>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</si>
  <si>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</si>
  <si>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</si>
  <si>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</si>
  <si>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</si>
  <si>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</si>
  <si>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</si>
  <si>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</si>
  <si>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</si>
  <si>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</si>
  <si>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</si>
  <si>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</si>
  <si>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</si>
  <si>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</si>
  <si>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</si>
  <si>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</si>
  <si>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</si>
  <si>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</si>
  <si>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</si>
  <si>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</si>
  <si>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</si>
  <si>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</si>
  <si>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</si>
  <si>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</si>
  <si>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</si>
  <si>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</si>
  <si>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</si>
  <si>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</si>
  <si>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</si>
  <si>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</si>
  <si>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</si>
  <si>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</si>
  <si>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</si>
  <si>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</si>
  <si>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</si>
  <si>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</si>
  <si>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</si>
  <si>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</si>
  <si>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</si>
  <si>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</si>
  <si>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</si>
  <si>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</si>
  <si>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</si>
  <si>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</si>
  <si>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</si>
  <si>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</si>
  <si>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</si>
  <si>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</si>
  <si>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</si>
  <si>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</si>
  <si>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</si>
  <si>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</si>
  <si>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</si>
  <si>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</si>
  <si>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</si>
  <si>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</si>
  <si>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</si>
  <si>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</si>
  <si>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</si>
  <si>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</si>
  <si>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</si>
  <si>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</si>
  <si>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</si>
  <si>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</si>
  <si>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</si>
  <si>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</si>
  <si>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</si>
  <si>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</si>
  <si>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</si>
  <si>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</si>
  <si>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</si>
  <si>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</si>
  <si>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</si>
  <si>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</si>
  <si>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</si>
  <si>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</si>
  <si>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</si>
  <si>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</si>
  <si>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</si>
  <si>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</si>
  <si>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</si>
  <si>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</si>
  <si>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</si>
  <si>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</si>
  <si>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</si>
  <si>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</si>
  <si>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</si>
  <si>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</si>
  <si>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</si>
  <si>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</si>
  <si>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</si>
  <si>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</si>
  <si>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</si>
  <si>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</si>
  <si>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</si>
  <si>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</si>
  <si>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</si>
  <si>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</si>
  <si>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</si>
  <si>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</si>
  <si>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</si>
  <si>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</si>
  <si>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</si>
  <si>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</si>
  <si>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</si>
  <si>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</si>
  <si>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</si>
  <si>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</si>
  <si>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</si>
  <si>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</si>
  <si>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</si>
  <si>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</si>
  <si>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</si>
  <si>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</si>
  <si>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</si>
  <si>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</si>
  <si>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</si>
  <si>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</si>
  <si>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</si>
  <si>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</si>
  <si>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</si>
  <si>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</si>
  <si>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</si>
  <si>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</si>
  <si>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</si>
  <si>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</si>
  <si>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</si>
  <si>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</si>
  <si>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</si>
  <si>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</si>
  <si>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</si>
  <si>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</si>
  <si>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</si>
  <si>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</si>
  <si>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</si>
  <si>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</si>
  <si>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</si>
  <si>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</si>
  <si>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</si>
  <si>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</si>
  <si>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</si>
  <si>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</si>
  <si>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</si>
  <si>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</si>
  <si>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</si>
  <si>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</si>
  <si>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</si>
  <si>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</si>
  <si>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</si>
  <si>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</si>
  <si>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</si>
  <si>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</si>
  <si>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</si>
  <si>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</si>
  <si>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</si>
  <si>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</si>
  <si>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</si>
  <si>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</si>
  <si>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</si>
  <si>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</si>
  <si>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</si>
  <si>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</si>
  <si>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</si>
  <si>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</si>
  <si>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</si>
  <si>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</si>
  <si>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</si>
  <si>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</si>
  <si>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</si>
  <si>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</si>
  <si>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</si>
  <si>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</si>
  <si>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</si>
  <si>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</si>
  <si>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</si>
  <si>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</si>
  <si>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</si>
  <si>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</si>
  <si>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</si>
  <si>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</si>
  <si>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</si>
  <si>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</si>
  <si>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</si>
  <si>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</si>
  <si>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</si>
  <si>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</si>
  <si>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</si>
  <si>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</si>
  <si>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</si>
  <si>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</si>
  <si>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</si>
  <si>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</si>
  <si>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</si>
  <si>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</si>
  <si>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</si>
  <si>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</si>
  <si>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</si>
  <si>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</si>
  <si>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</si>
  <si>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</si>
  <si>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</si>
  <si>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</si>
  <si>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</si>
  <si>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</si>
  <si>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</si>
  <si>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</si>
  <si>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</si>
  <si>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</si>
  <si>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</si>
  <si>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</si>
  <si>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</si>
  <si>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</si>
  <si>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</si>
  <si>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</si>
  <si>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</si>
  <si>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</si>
  <si>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</si>
  <si>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</si>
  <si>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</si>
  <si>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</si>
  <si>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</si>
  <si>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</si>
  <si>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</si>
  <si>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</si>
  <si>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</si>
  <si>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</si>
  <si>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</si>
  <si>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</si>
  <si>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</si>
  <si>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</si>
  <si>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</si>
  <si>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</si>
  <si>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</si>
  <si>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</si>
  <si>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</si>
  <si>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</si>
  <si>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</si>
  <si>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</si>
  <si>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</si>
  <si>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</si>
  <si>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</si>
  <si>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</si>
  <si>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</si>
  <si>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</si>
  <si>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</si>
  <si>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</si>
  <si>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</si>
  <si>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</si>
  <si>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</si>
  <si>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</si>
  <si>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</si>
  <si>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</si>
  <si>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</si>
  <si>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</si>
  <si>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</si>
  <si>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</si>
  <si>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</si>
  <si>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</si>
  <si>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</si>
  <si>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</si>
  <si>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</si>
  <si>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</si>
  <si>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</si>
  <si>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</si>
  <si>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</si>
  <si>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</si>
  <si>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</si>
  <si>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</si>
  <si>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</si>
  <si>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</si>
  <si>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</si>
  <si>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</si>
  <si>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</si>
  <si>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</si>
  <si>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</si>
  <si>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</si>
  <si>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</si>
  <si>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</si>
  <si>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</si>
  <si>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</si>
  <si>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</si>
  <si>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</si>
  <si>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</si>
  <si>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</si>
  <si>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</si>
  <si>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</si>
  <si>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</si>
  <si>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</si>
  <si>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</si>
  <si>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</si>
  <si>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</si>
  <si>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</si>
  <si>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</si>
  <si>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</si>
  <si>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</si>
  <si>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</si>
  <si>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</si>
  <si>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</si>
  <si>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</si>
  <si>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</si>
  <si>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</si>
  <si>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</si>
  <si>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</si>
  <si>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</si>
  <si>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</si>
  <si>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</si>
  <si>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</si>
  <si>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</si>
  <si>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</si>
  <si>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</si>
  <si>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</si>
  <si>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</si>
  <si>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</si>
  <si>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</si>
  <si>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</si>
  <si>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</si>
  <si>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</si>
  <si>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</si>
  <si>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</si>
  <si>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</si>
  <si>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</si>
  <si>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</si>
  <si>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</si>
  <si>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</si>
  <si>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</si>
  <si>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</si>
  <si>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</si>
  <si>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</si>
  <si>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</si>
  <si>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</si>
  <si>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</si>
  <si>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</si>
  <si>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</si>
  <si>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</si>
  <si>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</si>
  <si>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</si>
  <si>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</si>
  <si>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</si>
  <si>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</si>
  <si>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</si>
  <si>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</si>
  <si>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</si>
  <si>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</si>
  <si>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</si>
  <si>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</si>
  <si>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</si>
  <si>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</si>
  <si>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</si>
  <si>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</si>
  <si>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</si>
  <si>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</si>
  <si>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</si>
  <si>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</si>
  <si>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</si>
  <si>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</si>
  <si>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</si>
  <si>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</si>
  <si>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</si>
  <si>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</si>
  <si>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</si>
  <si>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</si>
  <si>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</si>
  <si>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</si>
  <si>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</si>
  <si>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</si>
  <si>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</si>
  <si>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</si>
  <si>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</si>
  <si>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</si>
  <si>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</si>
  <si>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</si>
  <si>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</si>
  <si>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</si>
  <si>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</si>
  <si>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</si>
  <si>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</si>
  <si>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</si>
  <si>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</si>
  <si>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</si>
  <si>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</si>
  <si>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</si>
  <si>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</si>
  <si>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</si>
  <si>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</si>
  <si>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</si>
  <si>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</si>
  <si>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</si>
  <si>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</si>
  <si>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</si>
  <si>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</si>
  <si>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</si>
  <si>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</si>
  <si>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</si>
  <si>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</si>
  <si>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</si>
  <si>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</si>
  <si>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</si>
  <si>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</si>
  <si>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</si>
  <si>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</si>
  <si>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</si>
  <si>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</si>
  <si>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</si>
  <si>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</si>
  <si>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</si>
  <si>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</si>
  <si>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</si>
  <si>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</si>
  <si>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</si>
  <si>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</si>
  <si>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</si>
  <si>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</si>
  <si>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</si>
  <si>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</si>
  <si>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</si>
  <si>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</si>
  <si>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</si>
  <si>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</si>
  <si>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</si>
  <si>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</si>
  <si>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</si>
  <si>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</si>
  <si>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</si>
  <si>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</si>
  <si>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</si>
  <si>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</si>
  <si>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</si>
  <si>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</si>
  <si>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</si>
  <si>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</si>
  <si>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</si>
  <si>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</si>
  <si>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</si>
  <si>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</si>
  <si>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</si>
  <si>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</si>
  <si>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</si>
  <si>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</si>
  <si>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</si>
  <si>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</si>
  <si>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</si>
  <si>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</si>
  <si>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</si>
  <si>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</si>
  <si>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</si>
  <si>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</si>
  <si>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</si>
  <si>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</si>
  <si>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</si>
  <si>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</si>
  <si>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</si>
  <si>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</si>
  <si>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</si>
  <si>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</si>
  <si>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</si>
  <si>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</si>
  <si>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</si>
  <si>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</si>
  <si>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</si>
  <si>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</si>
  <si>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</si>
  <si>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</si>
  <si>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</si>
  <si>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</si>
  <si>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</si>
  <si>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</si>
  <si>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</si>
  <si>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</si>
  <si>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</si>
  <si>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</si>
  <si>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</si>
  <si>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</si>
  <si>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</si>
  <si>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</si>
  <si>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</si>
  <si>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</si>
  <si>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</si>
  <si>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</si>
  <si>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</si>
  <si>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</si>
  <si>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</si>
  <si>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</si>
  <si>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</si>
  <si>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</si>
  <si>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</si>
  <si>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</si>
  <si>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</si>
  <si>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</si>
  <si>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</si>
  <si>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</si>
  <si>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</si>
  <si>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</si>
  <si>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</si>
  <si>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</si>
  <si>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</si>
  <si>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</si>
  <si>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</si>
  <si>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</si>
  <si>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</si>
  <si>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</si>
  <si>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</si>
  <si>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</si>
  <si>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</si>
  <si>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</si>
  <si>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</si>
  <si>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</si>
  <si>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</si>
  <si>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</si>
  <si>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</si>
  <si>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</si>
  <si>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</si>
  <si>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</si>
  <si>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</si>
  <si>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</si>
  <si>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</si>
  <si>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</si>
  <si>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</si>
  <si>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</si>
  <si>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</si>
  <si>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</si>
  <si>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</si>
  <si>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</si>
  <si>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</si>
  <si>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</si>
  <si>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</si>
  <si>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</si>
  <si>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</si>
  <si>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</si>
  <si>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</si>
  <si>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</si>
  <si>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</si>
  <si>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</si>
  <si>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</si>
  <si>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</si>
  <si>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</si>
  <si>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</si>
  <si>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</si>
  <si>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</si>
  <si>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</si>
  <si>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</si>
  <si>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</si>
  <si>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</si>
  <si>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</si>
  <si>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</si>
  <si>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</si>
  <si>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</si>
  <si>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</si>
  <si>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</si>
  <si>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</si>
  <si>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</si>
  <si>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</si>
  <si>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</si>
  <si>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</si>
  <si>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</si>
  <si>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</si>
  <si>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</si>
  <si>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</si>
  <si>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</si>
  <si>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</si>
  <si>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</si>
  <si>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</si>
  <si>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</si>
  <si>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</si>
  <si>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</si>
  <si>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</si>
  <si>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</si>
  <si>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</si>
  <si>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</si>
  <si>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</si>
  <si>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</si>
  <si>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</si>
  <si>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</si>
  <si>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</si>
  <si>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</si>
  <si>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</si>
  <si>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</si>
  <si>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</si>
  <si>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</si>
  <si>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</si>
  <si>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</si>
  <si>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</si>
  <si>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</si>
  <si>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</si>
  <si>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</si>
  <si>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</si>
  <si>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</si>
  <si>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</si>
  <si>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</si>
  <si>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</si>
  <si>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</si>
  <si>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</si>
  <si>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</si>
  <si>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</si>
  <si>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</si>
  <si>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</si>
  <si>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</si>
  <si>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</si>
  <si>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</si>
  <si>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</si>
  <si>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</si>
  <si>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</si>
  <si>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</si>
  <si>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</si>
  <si>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</si>
  <si>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</si>
  <si>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</si>
  <si>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</si>
  <si>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</si>
  <si>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</si>
  <si>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</si>
  <si>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</si>
  <si>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</si>
  <si>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</si>
  <si>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</si>
  <si>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</si>
  <si>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</si>
  <si>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</si>
  <si>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</si>
  <si>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</si>
  <si>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</si>
  <si>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</si>
  <si>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</si>
  <si>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</si>
  <si>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</si>
  <si>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</si>
  <si>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</si>
  <si>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</si>
  <si>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</si>
  <si>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</si>
  <si>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</si>
  <si>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</si>
  <si>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</si>
  <si>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</si>
  <si>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</si>
  <si>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</si>
  <si>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</si>
  <si>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</si>
  <si>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</si>
  <si>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</si>
  <si>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</si>
  <si>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</si>
  <si>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</si>
  <si>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</si>
  <si>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</si>
  <si>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</si>
  <si>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</si>
  <si>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</si>
  <si>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</si>
  <si>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</si>
  <si>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</si>
  <si>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</si>
  <si>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</si>
  <si>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</si>
  <si>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</si>
  <si>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</si>
  <si>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</si>
  <si>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</si>
  <si>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</si>
  <si>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</si>
  <si>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</si>
  <si>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</si>
  <si>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</si>
  <si>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</si>
  <si>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</si>
  <si>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</si>
  <si>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</si>
  <si>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</si>
  <si>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</si>
  <si>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</si>
  <si>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</si>
  <si>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</si>
  <si>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</si>
  <si>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</si>
  <si>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</si>
  <si>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</si>
  <si>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</si>
  <si>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</si>
  <si>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</si>
  <si>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</si>
  <si>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</si>
  <si>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</si>
  <si>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</si>
  <si>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</si>
  <si>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</si>
  <si>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</si>
  <si>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</si>
  <si>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</si>
  <si>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</si>
  <si>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</si>
  <si>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</si>
  <si>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</si>
  <si>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</si>
  <si>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</si>
  <si>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</si>
  <si>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</si>
  <si>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</si>
  <si>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</si>
  <si>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</si>
  <si>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</si>
  <si>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</si>
  <si>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</si>
  <si>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</si>
  <si>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</si>
  <si>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</si>
  <si>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</si>
  <si>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</si>
  <si>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</si>
  <si>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</si>
  <si>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</si>
  <si>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</si>
  <si>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</si>
  <si>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</si>
  <si>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</si>
  <si>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</si>
  <si>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</si>
  <si>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</si>
  <si>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</si>
  <si>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</si>
  <si>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</si>
  <si>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</si>
  <si>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</si>
  <si>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</si>
  <si>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</si>
  <si>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</si>
  <si>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</si>
  <si>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</si>
  <si>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</si>
  <si>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</si>
  <si>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</si>
  <si>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</si>
  <si>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</si>
  <si>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</si>
  <si>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</si>
  <si>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</si>
  <si>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</si>
  <si>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</si>
  <si>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</si>
  <si>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</si>
  <si>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</si>
  <si>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</si>
  <si>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</si>
  <si>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</si>
  <si>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</si>
  <si>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</si>
  <si>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</si>
  <si>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</si>
  <si>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</si>
  <si>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</si>
  <si>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</si>
  <si>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</si>
  <si>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</si>
  <si>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</si>
  <si>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</si>
  <si>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</si>
  <si>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</si>
  <si>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</si>
  <si>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</si>
  <si>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</si>
  <si>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</si>
  <si>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</si>
  <si>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</si>
  <si>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</si>
  <si>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</si>
  <si>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</si>
  <si>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</si>
  <si>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</si>
  <si>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</si>
  <si>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</si>
  <si>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</si>
  <si>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</si>
  <si>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</si>
  <si>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</si>
  <si>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</si>
  <si>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</si>
  <si>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</si>
  <si>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</si>
  <si>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</si>
  <si>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</si>
  <si>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</si>
  <si>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</si>
  <si>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</si>
  <si>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</si>
  <si>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</si>
  <si>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</si>
  <si>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</si>
  <si>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</si>
  <si>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</si>
  <si>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</si>
  <si>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</si>
  <si>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</si>
  <si>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</si>
  <si>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</si>
  <si>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</si>
  <si>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</si>
  <si>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</si>
  <si>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</si>
  <si>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</si>
  <si>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</si>
  <si>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</si>
  <si>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</si>
  <si>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</si>
  <si>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</si>
  <si>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</si>
  <si>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</si>
  <si>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</si>
  <si>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</si>
  <si>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</si>
  <si>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</si>
  <si>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</si>
  <si>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</si>
  <si>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</si>
  <si>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</si>
  <si>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</si>
  <si>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</si>
  <si>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</si>
  <si>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</si>
  <si>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</si>
  <si>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</si>
  <si>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</si>
  <si>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</si>
  <si>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</si>
  <si>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</si>
  <si>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</si>
  <si>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</si>
  <si>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</si>
  <si>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</si>
  <si>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</si>
  <si>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</si>
  <si>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</si>
  <si>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</si>
  <si>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</si>
  <si>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</si>
  <si>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</si>
  <si>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</si>
  <si>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</si>
  <si>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</si>
  <si>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</si>
  <si>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</si>
  <si>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</si>
  <si>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</si>
  <si>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</si>
  <si>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</si>
  <si>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</si>
  <si>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</si>
  <si>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</si>
  <si>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</si>
  <si>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</si>
  <si>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</si>
  <si>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</si>
  <si>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</si>
  <si>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</si>
  <si>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</si>
  <si>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</si>
  <si>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</si>
  <si>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</si>
  <si>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</si>
  <si>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</si>
  <si>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</si>
  <si>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</si>
  <si>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</si>
  <si>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</si>
  <si>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</si>
  <si>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</si>
  <si>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</si>
  <si>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</si>
  <si>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</si>
  <si>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</si>
  <si>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</si>
  <si>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</si>
  <si>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</si>
  <si>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</si>
  <si>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</si>
  <si>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</si>
  <si>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</si>
  <si>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</si>
  <si>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</si>
  <si>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</si>
  <si>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</si>
  <si>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</si>
  <si>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</si>
  <si>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</si>
  <si>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</si>
  <si>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</si>
  <si>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</si>
  <si>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</si>
  <si>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</si>
  <si>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</si>
  <si>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</si>
  <si>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</si>
  <si>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</si>
  <si>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</si>
  <si>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</si>
  <si>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</si>
  <si>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</si>
  <si>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</si>
  <si>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</si>
  <si>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</si>
  <si>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</si>
  <si>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</si>
  <si>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</si>
  <si>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</si>
  <si>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</si>
  <si>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</si>
  <si>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</si>
  <si>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</si>
  <si>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</si>
  <si>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</si>
  <si>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</si>
  <si>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</si>
  <si>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</si>
  <si>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</si>
  <si>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</si>
  <si>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</si>
  <si>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</si>
  <si>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</si>
  <si>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</si>
  <si>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</si>
  <si>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</si>
  <si>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</si>
  <si>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</si>
  <si>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</si>
  <si>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</si>
  <si>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</si>
  <si>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</si>
  <si>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</si>
  <si>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</si>
  <si>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</si>
  <si>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</si>
  <si>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</si>
  <si>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</si>
  <si>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</si>
  <si>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</si>
  <si>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</si>
  <si>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</si>
  <si>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</si>
  <si>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</si>
  <si>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</si>
  <si>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</si>
  <si>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</si>
  <si>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</si>
  <si>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</si>
  <si>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</si>
  <si>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</si>
  <si>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</si>
  <si>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</si>
  <si>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</si>
  <si>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</si>
  <si>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</si>
  <si>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</si>
  <si>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</si>
  <si>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</si>
  <si>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</si>
  <si>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</si>
  <si>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</si>
  <si>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</si>
  <si>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</si>
  <si>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</si>
  <si>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</si>
  <si>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</si>
  <si>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</si>
  <si>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</si>
  <si>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</si>
  <si>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</si>
  <si>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</si>
  <si>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</si>
  <si>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</si>
  <si>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</si>
  <si>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</si>
  <si>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</si>
  <si>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</si>
  <si>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</si>
  <si>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</si>
  <si>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</si>
  <si>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</si>
  <si>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</si>
  <si>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</si>
  <si>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</si>
  <si>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</si>
  <si>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</si>
  <si>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</si>
  <si>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</si>
  <si>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</si>
  <si>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</si>
  <si>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</si>
  <si>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</si>
  <si>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</si>
  <si>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</si>
  <si>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</si>
  <si>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</si>
  <si>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</si>
  <si>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</si>
  <si>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</si>
  <si>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</si>
  <si>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</si>
  <si>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</si>
  <si>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</si>
  <si>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</si>
  <si>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</si>
  <si>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</si>
  <si>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</si>
  <si>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</si>
  <si>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</si>
  <si>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</si>
  <si>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</si>
  <si>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</si>
  <si>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</si>
  <si>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</si>
  <si>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</si>
  <si>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</si>
  <si>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</si>
  <si>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</si>
  <si>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</si>
  <si>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</si>
  <si>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</si>
  <si>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</si>
  <si>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</si>
  <si>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</si>
  <si>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</si>
  <si>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</si>
  <si>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</si>
  <si>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</si>
  <si>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</si>
  <si>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</si>
  <si>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</si>
  <si>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</si>
  <si>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</si>
  <si>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</si>
  <si>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</si>
  <si>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</si>
  <si>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</si>
  <si>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</si>
  <si>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</si>
  <si>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</si>
  <si>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</si>
  <si>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</si>
  <si>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</si>
  <si>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</si>
  <si>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</si>
  <si>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</si>
  <si>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</si>
  <si>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</si>
  <si>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</si>
  <si>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</si>
  <si>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</si>
  <si>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</si>
  <si>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</si>
  <si>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</si>
  <si>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</si>
  <si>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</si>
  <si>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</si>
  <si>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</si>
  <si>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</si>
  <si>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</si>
  <si>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</si>
  <si>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</si>
  <si>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</si>
  <si>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</si>
  <si>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</si>
  <si>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</si>
  <si>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</si>
  <si>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</si>
  <si>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</si>
  <si>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</si>
  <si>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</si>
  <si>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</si>
  <si>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</si>
  <si>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</si>
  <si>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</si>
  <si>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</si>
  <si>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</si>
  <si>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</si>
  <si>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</si>
  <si>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</si>
  <si>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</si>
  <si>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</si>
  <si>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</si>
  <si>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</si>
  <si>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</si>
  <si>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</si>
  <si>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</si>
  <si>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</si>
  <si>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</si>
  <si>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</si>
  <si>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</si>
  <si>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</si>
  <si>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</si>
  <si>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</si>
  <si>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</si>
  <si>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</si>
  <si>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</si>
  <si>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</si>
  <si>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</si>
  <si>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</si>
  <si>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</si>
  <si>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</si>
  <si>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</si>
  <si>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</si>
  <si>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</si>
  <si>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</si>
  <si>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</si>
  <si>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</si>
  <si>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</si>
  <si>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</si>
  <si>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</si>
  <si>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</si>
  <si>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</si>
  <si>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</si>
  <si>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</si>
  <si>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</si>
  <si>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</si>
  <si>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</si>
  <si>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</si>
  <si>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</si>
  <si>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</si>
  <si>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</si>
  <si>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</si>
  <si>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</si>
  <si>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</si>
  <si>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</si>
  <si>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</si>
  <si>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</si>
  <si>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</si>
  <si>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</si>
  <si>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</si>
  <si>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</si>
  <si>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</si>
  <si>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</si>
  <si>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</si>
  <si>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</si>
  <si>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</si>
  <si>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</si>
  <si>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</si>
  <si>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</si>
  <si>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</si>
  <si>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</si>
  <si>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</si>
  <si>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</si>
  <si>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</si>
  <si>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</si>
  <si>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</si>
  <si>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</si>
  <si>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</si>
  <si>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</si>
  <si>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</si>
  <si>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</si>
  <si>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</si>
  <si>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</si>
  <si>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</si>
  <si>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</si>
  <si>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</si>
  <si>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</si>
  <si>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</si>
  <si>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</si>
  <si>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</si>
  <si>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</si>
  <si>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</si>
  <si>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</si>
  <si>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</si>
  <si>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</si>
  <si>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</si>
  <si>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</si>
  <si>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</si>
  <si>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</si>
  <si>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</si>
  <si>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</si>
  <si>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</si>
  <si>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</si>
  <si>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</si>
  <si>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</si>
  <si>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</si>
  <si>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</si>
  <si>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</si>
  <si>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</si>
  <si>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</si>
  <si>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</si>
  <si>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</si>
  <si>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</si>
  <si>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</si>
  <si>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</si>
  <si>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</si>
  <si>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</si>
  <si>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</si>
  <si>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</si>
  <si>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</si>
  <si>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</si>
  <si>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</si>
  <si>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</si>
  <si>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</si>
  <si>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</si>
  <si>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</si>
  <si>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</si>
  <si>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</si>
  <si>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</si>
  <si>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</si>
  <si>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</si>
  <si>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</si>
  <si>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</si>
  <si>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</si>
  <si>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</si>
  <si>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</si>
  <si>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</si>
  <si>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</si>
  <si>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</si>
  <si>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</si>
  <si>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</si>
  <si>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</si>
  <si>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</si>
  <si>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</si>
  <si>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</si>
  <si>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</si>
  <si>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</si>
  <si>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</si>
  <si>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</si>
  <si>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</si>
  <si>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</si>
  <si>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</si>
  <si>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</si>
  <si>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</si>
  <si>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</si>
  <si>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</si>
  <si>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</si>
  <si>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</si>
  <si>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</si>
  <si>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</si>
  <si>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</si>
  <si>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</si>
  <si>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</si>
  <si>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</si>
  <si>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</si>
  <si>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</si>
  <si>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</si>
  <si>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</si>
  <si>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</si>
  <si>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</si>
  <si>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</si>
  <si>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</si>
  <si>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</si>
  <si>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</si>
  <si>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</si>
  <si>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</si>
  <si>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</si>
  <si>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</si>
  <si>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</si>
  <si>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</si>
  <si>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</si>
  <si>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</si>
  <si>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</si>
  <si>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</si>
  <si>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</si>
  <si>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</si>
  <si>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</si>
  <si>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</si>
  <si>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</si>
  <si>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</si>
  <si>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</si>
  <si>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</si>
  <si>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</si>
  <si>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</si>
  <si>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</si>
  <si>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</si>
  <si>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</si>
  <si>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</si>
  <si>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</si>
  <si>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</si>
  <si>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</si>
  <si>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</si>
  <si>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</si>
  <si>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</si>
  <si>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</si>
  <si>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</si>
  <si>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</si>
  <si>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</si>
  <si>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</si>
  <si>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</si>
  <si>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</si>
  <si>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</si>
  <si>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</si>
  <si>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</si>
  <si>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</si>
  <si>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</si>
  <si>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</si>
  <si>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</si>
  <si>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</si>
  <si>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</si>
  <si>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</si>
  <si>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</si>
  <si>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</si>
  <si>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</si>
  <si>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</si>
  <si>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</si>
  <si>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</si>
  <si>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</si>
  <si>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</si>
  <si>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</si>
  <si>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</si>
  <si>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</si>
  <si>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</si>
  <si>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</si>
  <si>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</si>
  <si>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</si>
  <si>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</si>
  <si>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</si>
  <si>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</si>
  <si>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</si>
  <si>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</si>
  <si>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</si>
  <si>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</si>
  <si>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</si>
  <si>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</si>
  <si>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</si>
  <si>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</si>
  <si>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</si>
  <si>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</si>
  <si>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</si>
  <si>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</si>
  <si>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</si>
  <si>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</si>
  <si>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</si>
  <si>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</si>
  <si>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</si>
  <si>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</si>
  <si>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</si>
  <si>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</si>
  <si>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</si>
  <si>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</si>
  <si>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</si>
  <si>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</si>
  <si>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</si>
  <si>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</si>
  <si>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</si>
  <si>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</si>
  <si>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</si>
  <si>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</si>
  <si>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</si>
  <si>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</si>
  <si>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</si>
  <si>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</si>
  <si>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</si>
  <si>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</si>
  <si>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</si>
  <si>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</si>
  <si>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</si>
  <si>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</si>
  <si>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</si>
  <si>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</si>
  <si>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</si>
  <si>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</si>
  <si>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</si>
  <si>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</si>
  <si>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</si>
  <si>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</si>
  <si>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</si>
  <si>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</si>
  <si>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</si>
  <si>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</si>
  <si>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</si>
  <si>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</si>
  <si>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</si>
  <si>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</si>
  <si>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</si>
  <si>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</si>
  <si>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</si>
  <si>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</si>
  <si>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</si>
  <si>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</si>
  <si>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</si>
  <si>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</si>
  <si>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</si>
  <si>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</si>
  <si>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</si>
  <si>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</si>
  <si>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</si>
  <si>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</si>
  <si>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</si>
  <si>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</si>
  <si>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</si>
  <si>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</si>
  <si>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</si>
  <si>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</si>
  <si>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</si>
  <si>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</si>
  <si>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</si>
  <si>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</si>
  <si>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</si>
  <si>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</si>
  <si>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</si>
  <si>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</si>
  <si>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</si>
  <si>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</si>
  <si>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</si>
  <si>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</si>
  <si>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</si>
  <si>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</si>
  <si>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</si>
  <si>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</si>
  <si>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</si>
  <si>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</si>
  <si>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</si>
  <si>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</si>
  <si>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</si>
  <si>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</si>
  <si>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</si>
  <si>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</si>
  <si>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</si>
  <si>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</si>
  <si>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</si>
  <si>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</si>
  <si>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</si>
  <si>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</si>
  <si>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</si>
  <si>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</si>
  <si>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</si>
  <si>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</si>
  <si>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</si>
  <si>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</si>
  <si>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</si>
  <si>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</si>
  <si>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</si>
  <si>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</si>
  <si>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</si>
  <si>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</si>
  <si>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</si>
  <si>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</si>
  <si>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</si>
  <si>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</si>
  <si>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</si>
  <si>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</si>
  <si>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</si>
  <si>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</si>
  <si>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</si>
  <si>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</si>
  <si>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</si>
  <si>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</si>
  <si>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</si>
  <si>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</si>
  <si>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</si>
  <si>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</si>
  <si>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</si>
  <si>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</si>
  <si>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</si>
  <si>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</si>
  <si>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</si>
  <si>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</si>
  <si>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</si>
  <si>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</si>
  <si>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</si>
  <si>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</si>
  <si>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</si>
  <si>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</si>
  <si>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</si>
  <si>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</si>
  <si>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</si>
  <si>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</si>
  <si>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</si>
  <si>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</si>
  <si>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</si>
  <si>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</si>
  <si>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</si>
  <si>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</si>
  <si>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</si>
  <si>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</si>
  <si>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</si>
  <si>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</si>
  <si>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</si>
  <si>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</si>
  <si>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</si>
  <si>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</si>
  <si>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</si>
  <si>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</si>
  <si>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</si>
  <si>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</si>
  <si>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</si>
  <si>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</si>
  <si>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</si>
  <si>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</si>
  <si>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</si>
  <si>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</si>
  <si>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</si>
  <si>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</si>
  <si>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</si>
  <si>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</si>
  <si>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</si>
  <si>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</si>
  <si>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</si>
  <si>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</si>
  <si>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</si>
  <si>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</si>
  <si>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</si>
  <si>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</si>
  <si>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</si>
  <si>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</si>
  <si>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</si>
  <si>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</si>
  <si>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</si>
  <si>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</si>
  <si>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</si>
  <si>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</si>
  <si>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</si>
  <si>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</si>
  <si>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</si>
  <si>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</si>
  <si>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</si>
  <si>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</si>
  <si>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</si>
  <si>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</si>
  <si>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</si>
  <si>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</si>
  <si>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</si>
  <si>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</si>
  <si>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</si>
  <si>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</si>
  <si>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</si>
  <si>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</si>
  <si>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</si>
  <si>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</si>
  <si>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</si>
  <si>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</si>
  <si>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</si>
  <si>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</si>
  <si>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</si>
  <si>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</si>
  <si>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</si>
  <si>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</si>
  <si>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</si>
  <si>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</si>
  <si>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</si>
  <si>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</si>
  <si>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</si>
  <si>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</si>
  <si>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</si>
  <si>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</si>
  <si>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</si>
  <si>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</si>
  <si>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</si>
  <si>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</si>
  <si>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</si>
  <si>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</si>
  <si>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</si>
  <si>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</si>
  <si>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</si>
  <si>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</si>
  <si>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</si>
  <si>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</si>
  <si>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</si>
  <si>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</si>
  <si>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</si>
  <si>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</si>
  <si>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</si>
  <si>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</si>
  <si>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</si>
  <si>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</si>
  <si>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</si>
  <si>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</si>
  <si>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</si>
  <si>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</si>
  <si>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</si>
  <si>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</si>
  <si>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</si>
  <si>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</si>
  <si>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</si>
  <si>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</si>
  <si>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</si>
  <si>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</si>
  <si>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</si>
  <si>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</si>
  <si>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</si>
  <si>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</si>
  <si>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</si>
  <si>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</si>
  <si>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</si>
  <si>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</si>
  <si>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</si>
  <si>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</si>
  <si>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</si>
  <si>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</si>
  <si>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</si>
  <si>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</si>
  <si>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</si>
  <si>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</si>
  <si>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</si>
  <si>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</si>
  <si>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</si>
  <si>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</si>
  <si>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</si>
  <si>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</si>
  <si>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</si>
  <si>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</si>
  <si>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</si>
  <si>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</si>
  <si>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</si>
  <si>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</si>
  <si>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</si>
  <si>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</si>
  <si>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</si>
  <si>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</si>
  <si>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</si>
  <si>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</si>
  <si>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</si>
  <si>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</si>
  <si>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</si>
  <si>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</si>
  <si>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</si>
  <si>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</si>
  <si>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</si>
  <si>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</si>
  <si>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</si>
  <si>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</si>
  <si>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</si>
  <si>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</si>
  <si>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</si>
  <si>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</si>
  <si>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</si>
  <si>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</si>
  <si>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</si>
  <si>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</si>
  <si>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</si>
  <si>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</si>
  <si>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</si>
  <si>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</si>
  <si>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</si>
  <si>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</si>
  <si>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</si>
  <si>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</si>
  <si>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</si>
  <si>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</si>
  <si>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</si>
  <si>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</si>
  <si>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</si>
  <si>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</si>
  <si>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</si>
  <si>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</si>
  <si>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</si>
  <si>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</si>
  <si>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</si>
  <si>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</si>
  <si>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</si>
  <si>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</si>
  <si>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</si>
  <si>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</si>
  <si>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</si>
  <si>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</si>
  <si>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</si>
  <si>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</si>
  <si>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</si>
  <si>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</si>
  <si>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</si>
  <si>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</si>
  <si>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</si>
  <si>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</si>
  <si>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</si>
  <si>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</si>
  <si>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</si>
  <si>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</si>
  <si>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</si>
  <si>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</si>
  <si>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</si>
  <si>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</si>
  <si>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</si>
  <si>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</si>
  <si>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</si>
  <si>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</si>
  <si>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</si>
  <si>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</si>
  <si>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</si>
  <si>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</si>
  <si>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</si>
  <si>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</si>
  <si>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</si>
  <si>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</si>
  <si>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</si>
  <si>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</si>
  <si>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</si>
  <si>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</si>
  <si>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</si>
  <si>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</si>
  <si>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</si>
  <si>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</si>
  <si>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</si>
  <si>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</si>
  <si>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</si>
  <si>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</si>
  <si>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</si>
  <si>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</si>
  <si>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</si>
  <si>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</si>
  <si>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</si>
  <si>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</si>
  <si>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</si>
  <si>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</si>
  <si>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</si>
  <si>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</si>
  <si>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</si>
  <si>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</si>
  <si>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</si>
  <si>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</si>
  <si>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</si>
  <si>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</si>
  <si>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</si>
  <si>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</si>
  <si>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</si>
  <si>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</si>
  <si>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</si>
  <si>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</si>
  <si>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</si>
  <si>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</si>
  <si>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</si>
  <si>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</si>
  <si>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</si>
  <si>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</si>
  <si>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</si>
  <si>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</si>
  <si>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</si>
  <si>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</si>
  <si>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</si>
  <si>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</si>
  <si>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</si>
  <si>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</si>
  <si>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</si>
  <si>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</si>
  <si>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</si>
  <si>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</si>
  <si>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</si>
  <si>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</si>
  <si>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</si>
  <si>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</si>
  <si>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</si>
  <si>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</si>
  <si>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</si>
  <si>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</si>
  <si>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</si>
  <si>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</si>
  <si>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</si>
  <si>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</si>
  <si>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</si>
  <si>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</si>
  <si>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</si>
  <si>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</si>
  <si>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</si>
  <si>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</si>
  <si>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</si>
  <si>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</si>
  <si>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</si>
  <si>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</si>
  <si>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</si>
  <si>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</si>
  <si>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</si>
  <si>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</si>
  <si>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</si>
  <si>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</si>
  <si>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</si>
  <si>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</si>
  <si>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</si>
  <si>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</si>
  <si>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</si>
  <si>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</si>
  <si>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</si>
  <si>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</si>
  <si>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</si>
  <si>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</si>
  <si>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</si>
  <si>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</si>
  <si>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</si>
  <si>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</si>
  <si>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</si>
  <si>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</si>
  <si>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</si>
  <si>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</si>
  <si>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</si>
  <si>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</si>
  <si>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</si>
  <si>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</si>
  <si>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</si>
  <si>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</si>
  <si>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</si>
  <si>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</si>
  <si>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</si>
  <si>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</si>
  <si>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</si>
  <si>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</si>
  <si>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</si>
  <si>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</si>
  <si>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</si>
  <si>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</si>
  <si>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</si>
  <si>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</si>
  <si>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</si>
  <si>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</si>
  <si>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</si>
  <si>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</si>
  <si>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</si>
  <si>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</si>
  <si>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</si>
  <si>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</si>
  <si>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</si>
  <si>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</si>
  <si>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</si>
  <si>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</si>
  <si>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</si>
  <si>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</si>
  <si>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</si>
  <si>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</si>
  <si>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</si>
  <si>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</si>
  <si>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</si>
  <si>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</si>
  <si>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</si>
  <si>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</si>
  <si>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</si>
  <si>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</si>
  <si>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</si>
  <si>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</si>
  <si>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</si>
  <si>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</si>
  <si>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</si>
  <si>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</si>
  <si>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</si>
  <si>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</si>
  <si>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</si>
  <si>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</si>
  <si>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</si>
  <si>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</si>
  <si>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</si>
  <si>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</si>
  <si>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</si>
  <si>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</si>
  <si>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</si>
  <si>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</si>
  <si>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</si>
  <si>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</si>
  <si>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</si>
  <si>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</si>
  <si>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</si>
  <si>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</si>
  <si>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</si>
  <si>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</si>
  <si>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</si>
  <si>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</si>
  <si>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</si>
  <si>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</si>
  <si>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</si>
  <si>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</si>
  <si>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</si>
  <si>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</si>
  <si>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</si>
  <si>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</si>
  <si>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</si>
  <si>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</si>
  <si>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</si>
  <si>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</si>
  <si>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</si>
  <si>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</si>
  <si>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</si>
  <si>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</si>
  <si>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</si>
  <si>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</si>
  <si>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</si>
  <si>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</si>
  <si>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</si>
  <si>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</si>
  <si>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</si>
  <si>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</si>
  <si>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</si>
  <si>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</si>
  <si>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</si>
  <si>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</si>
  <si>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</si>
  <si>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</si>
  <si>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</si>
  <si>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</si>
  <si>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</si>
  <si>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</si>
  <si>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</si>
  <si>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</si>
  <si>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</si>
  <si>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</si>
  <si>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</si>
  <si>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</si>
  <si>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</si>
  <si>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</si>
  <si>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</si>
  <si>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</si>
  <si>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</si>
  <si>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</si>
  <si>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</si>
  <si>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</si>
  <si>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</si>
  <si>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</si>
  <si>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</si>
  <si>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</si>
  <si>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</si>
  <si>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</si>
  <si>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</si>
  <si>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</si>
  <si>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</si>
  <si>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</si>
  <si>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</si>
  <si>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</si>
  <si>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</si>
  <si>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</si>
  <si>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</si>
  <si>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</si>
  <si>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</si>
  <si>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</si>
  <si>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</si>
  <si>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</si>
  <si>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</si>
  <si>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</si>
  <si>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</si>
  <si>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</si>
  <si>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</si>
  <si>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</si>
  <si>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</si>
  <si>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</si>
  <si>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</si>
  <si>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</si>
  <si>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</si>
  <si>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</si>
  <si>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</si>
  <si>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</si>
  <si>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</si>
  <si>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</si>
  <si>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</si>
  <si>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</si>
  <si>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</si>
  <si>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</si>
  <si>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</si>
  <si>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</si>
  <si>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</si>
  <si>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</si>
  <si>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</si>
  <si>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</si>
  <si>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</si>
  <si>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</si>
  <si>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</si>
  <si>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</si>
  <si>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</si>
  <si>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</si>
  <si>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</si>
  <si>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</si>
  <si>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</si>
  <si>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</si>
  <si>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</si>
  <si>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</si>
  <si>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</si>
  <si>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</si>
  <si>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</si>
  <si>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</si>
  <si>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</si>
  <si>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</si>
  <si>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</si>
  <si>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</si>
  <si>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</si>
  <si>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</si>
  <si>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</si>
  <si>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</si>
  <si>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</si>
  <si>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</si>
  <si>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</si>
  <si>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</si>
  <si>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</si>
  <si>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</si>
  <si>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</si>
  <si>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</si>
  <si>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</si>
  <si>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</si>
  <si>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</si>
  <si>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</si>
  <si>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</si>
  <si>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</si>
  <si>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</si>
  <si>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</si>
  <si>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</si>
  <si>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</si>
  <si>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</si>
  <si>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</si>
  <si>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</si>
  <si>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</si>
  <si>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</si>
  <si>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</si>
  <si>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</si>
  <si>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</si>
  <si>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</si>
  <si>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</si>
  <si>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</si>
  <si>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</si>
  <si>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</si>
  <si>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</si>
  <si>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</si>
  <si>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</si>
  <si>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</si>
  <si>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</si>
  <si>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</si>
  <si>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</si>
  <si>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</si>
  <si>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</si>
  <si>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</si>
  <si>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</si>
  <si>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</si>
  <si>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</si>
  <si>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</si>
  <si>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</si>
  <si>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</si>
  <si>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</si>
  <si>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</si>
  <si>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</si>
  <si>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</si>
  <si>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</si>
  <si>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</si>
  <si>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</si>
  <si>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</si>
  <si>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</si>
  <si>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</si>
  <si>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</si>
  <si>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</si>
  <si>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</si>
  <si>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</si>
  <si>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</si>
  <si>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</si>
  <si>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</si>
  <si>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</si>
  <si>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</si>
  <si>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</si>
  <si>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</si>
  <si>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</si>
  <si>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</si>
  <si>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</si>
  <si>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</si>
  <si>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</si>
  <si>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</si>
  <si>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</si>
  <si>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</si>
  <si>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</si>
  <si>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</si>
  <si>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</si>
  <si>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</si>
  <si>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</si>
  <si>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</si>
  <si>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</si>
  <si>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</si>
  <si>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</si>
  <si>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</si>
  <si>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</si>
  <si>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</si>
  <si>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</si>
  <si>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</si>
  <si>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</si>
  <si>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</si>
  <si>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</si>
  <si>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</si>
  <si>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</si>
  <si>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</si>
  <si>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</si>
  <si>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</si>
  <si>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</si>
  <si>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</si>
  <si>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</si>
  <si>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</si>
  <si>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</si>
  <si>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</si>
  <si>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</si>
  <si>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</si>
  <si>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</si>
  <si>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</si>
  <si>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</si>
  <si>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</si>
  <si>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</si>
  <si>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</si>
  <si>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</si>
  <si>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</si>
  <si>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</si>
  <si>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</si>
  <si>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</si>
  <si>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</si>
  <si>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</si>
  <si>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</si>
  <si>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</si>
  <si>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</si>
  <si>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</si>
  <si>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</si>
  <si>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</si>
  <si>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</si>
  <si>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</si>
  <si>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</si>
  <si>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</si>
  <si>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</si>
  <si>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</si>
  <si>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</si>
  <si>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</si>
  <si>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</si>
  <si>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</si>
  <si>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</si>
  <si>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</si>
  <si>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</si>
  <si>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</si>
  <si>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</si>
  <si>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</si>
  <si>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</si>
  <si>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</si>
  <si>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</si>
  <si>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</si>
  <si>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</si>
  <si>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</si>
  <si>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</si>
  <si>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</si>
  <si>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</si>
  <si>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</si>
  <si>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</si>
  <si>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</si>
  <si>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</si>
  <si>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</si>
  <si>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</si>
  <si>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</si>
  <si>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</si>
  <si>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</si>
  <si>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</si>
  <si>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</si>
  <si>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</si>
  <si>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</si>
  <si>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</si>
  <si>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</si>
  <si>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</si>
  <si>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</si>
  <si>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</si>
  <si>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</si>
  <si>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</si>
  <si>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</si>
  <si>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</si>
  <si>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</si>
  <si>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</si>
  <si>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</si>
  <si>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</si>
  <si>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</si>
  <si>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</si>
  <si>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</si>
  <si>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</si>
  <si>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</si>
  <si>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</si>
  <si>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</si>
  <si>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</si>
  <si>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</si>
  <si>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</si>
  <si>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</si>
  <si>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</si>
  <si>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</si>
  <si>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</si>
  <si>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</si>
  <si>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</si>
  <si>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</si>
  <si>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</si>
  <si>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</si>
  <si>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</si>
  <si>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</si>
  <si>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</si>
  <si>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</si>
  <si>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</si>
  <si>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</si>
  <si>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</si>
  <si>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</si>
  <si>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</si>
  <si>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</si>
  <si>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</si>
  <si>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</si>
  <si>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</si>
  <si>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</si>
  <si>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</si>
  <si>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</si>
  <si>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</si>
  <si>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</si>
  <si>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</si>
  <si>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</si>
  <si>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</si>
  <si>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</si>
  <si>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</si>
  <si>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</si>
  <si>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</si>
  <si>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</si>
  <si>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</si>
  <si>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</si>
  <si>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</si>
  <si>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</si>
  <si>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</si>
  <si>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</si>
  <si>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</si>
  <si>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</si>
  <si>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</si>
  <si>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</si>
  <si>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</si>
  <si>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</si>
  <si>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</si>
  <si>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</si>
  <si>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</si>
  <si>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</si>
  <si>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</si>
  <si>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</si>
  <si>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</si>
  <si>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</si>
  <si>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</si>
  <si>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</si>
  <si>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</si>
  <si>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</si>
  <si>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</si>
  <si>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</si>
  <si>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</si>
  <si>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</si>
  <si>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</si>
  <si>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</si>
  <si>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</si>
  <si>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</si>
  <si>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</si>
  <si>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</si>
  <si>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</si>
  <si>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</si>
  <si>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</si>
  <si>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</si>
  <si>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</si>
  <si>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</si>
  <si>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</si>
  <si>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</si>
  <si>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</si>
  <si>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</si>
  <si>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</si>
  <si>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</si>
  <si>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</si>
  <si>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</si>
  <si>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</si>
  <si>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</si>
  <si>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</si>
  <si>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</si>
  <si>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</si>
  <si>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</si>
  <si>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</si>
  <si>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</si>
  <si>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</si>
  <si>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</si>
  <si>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</si>
  <si>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</si>
  <si>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</si>
  <si>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</si>
  <si>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</si>
  <si>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</si>
  <si>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</si>
  <si>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</si>
  <si>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</si>
  <si>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</si>
  <si>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</si>
  <si>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</si>
  <si>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</si>
  <si>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</si>
  <si>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</si>
  <si>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</si>
  <si>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</si>
  <si>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</si>
  <si>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</si>
  <si>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</si>
  <si>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</si>
  <si>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</si>
  <si>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</si>
  <si>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</si>
  <si>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</si>
  <si>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</si>
  <si>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</si>
  <si>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</si>
  <si>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</si>
  <si>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</si>
  <si>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</si>
  <si>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</si>
  <si>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</si>
  <si>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</si>
  <si>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</si>
  <si>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</si>
  <si>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</si>
  <si>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</si>
  <si>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</si>
  <si>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</si>
  <si>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</si>
  <si>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</si>
  <si>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</si>
  <si>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</si>
  <si>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</si>
  <si>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</si>
  <si>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</si>
  <si>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</si>
  <si>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</si>
  <si>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</si>
  <si>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</si>
  <si>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</si>
  <si>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</si>
  <si>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</si>
  <si>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</si>
  <si>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</si>
  <si>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</si>
  <si>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</si>
  <si>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</si>
  <si>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</si>
  <si>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</si>
  <si>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</si>
  <si>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</si>
  <si>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</si>
  <si>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</si>
  <si>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</si>
  <si>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</si>
  <si>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</si>
  <si>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</si>
  <si>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</si>
  <si>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</si>
  <si>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</si>
  <si>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</si>
  <si>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</si>
  <si>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</si>
  <si>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</si>
  <si>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</si>
  <si>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</si>
  <si>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</si>
  <si>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</si>
  <si>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</si>
  <si>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</si>
  <si>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</si>
  <si>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</si>
  <si>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</si>
  <si>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</si>
  <si>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</si>
  <si>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</si>
  <si>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</si>
  <si>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</si>
  <si>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</si>
  <si>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</si>
  <si>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</si>
  <si>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</si>
  <si>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</si>
  <si>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</si>
  <si>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</si>
  <si>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</si>
  <si>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</si>
  <si>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</si>
  <si>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</si>
  <si>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</si>
  <si>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</si>
  <si>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</si>
  <si>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</si>
  <si>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</si>
  <si>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</si>
  <si>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</si>
  <si>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</si>
  <si>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</si>
  <si>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</si>
  <si>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</si>
  <si>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</si>
  <si>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</si>
  <si>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</si>
  <si>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</si>
  <si>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</si>
  <si>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</si>
  <si>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</si>
  <si>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</si>
  <si>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</si>
  <si>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</si>
  <si>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</si>
  <si>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</si>
  <si>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</si>
  <si>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</si>
  <si>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</si>
  <si>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</si>
  <si>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</si>
  <si>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</si>
  <si>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</si>
  <si>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</si>
  <si>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</si>
  <si>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</si>
  <si>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</si>
  <si>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</si>
  <si>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</si>
  <si>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</si>
  <si>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</si>
  <si>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</si>
  <si>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</si>
  <si>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</si>
  <si>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</si>
  <si>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</si>
  <si>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</si>
  <si>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</si>
  <si>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</si>
  <si>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</si>
  <si>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</si>
  <si>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</si>
  <si>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</si>
  <si>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</si>
  <si>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</si>
  <si>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</si>
  <si>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</si>
  <si>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</si>
  <si>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</si>
  <si>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</si>
  <si>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</si>
  <si>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</si>
  <si>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</si>
  <si>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</si>
  <si>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</si>
  <si>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</si>
  <si>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</si>
  <si>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</si>
  <si>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</si>
  <si>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</si>
  <si>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</si>
  <si>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</si>
  <si>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</si>
  <si>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</si>
  <si>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</si>
  <si>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</si>
  <si>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</si>
  <si>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</si>
  <si>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</si>
  <si>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</si>
  <si>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</si>
  <si>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</si>
  <si>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</si>
  <si>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</si>
  <si>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</si>
  <si>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</si>
  <si>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</si>
  <si>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</si>
  <si>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</si>
  <si>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</si>
  <si>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</si>
  <si>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</si>
  <si>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</si>
  <si>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</si>
  <si>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</si>
  <si>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</si>
  <si>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</si>
  <si>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</si>
  <si>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</si>
  <si>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</si>
  <si>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</si>
  <si>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</si>
  <si>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</si>
  <si>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</si>
  <si>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</si>
  <si>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</si>
  <si>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</si>
  <si>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</si>
  <si>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</si>
  <si>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</si>
  <si>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</si>
  <si>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</si>
  <si>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</si>
  <si>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</si>
  <si>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</si>
  <si>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</si>
  <si>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</si>
  <si>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</si>
  <si>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</si>
  <si>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</si>
  <si>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</si>
  <si>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</si>
  <si>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</si>
  <si>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</si>
  <si>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</si>
  <si>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</si>
  <si>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</si>
  <si>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</si>
  <si>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</si>
  <si>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</si>
  <si>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</si>
  <si>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</si>
  <si>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</si>
  <si>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</si>
  <si>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</si>
  <si>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</si>
  <si>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</si>
  <si>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</si>
  <si>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</si>
  <si>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</si>
  <si>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</si>
  <si>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</si>
  <si>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</si>
  <si>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</si>
  <si>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</si>
  <si>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</si>
  <si>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</si>
  <si>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</si>
  <si>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</si>
  <si>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</si>
  <si>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</si>
  <si>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</si>
  <si>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</si>
  <si>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</si>
  <si>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</si>
  <si>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</si>
  <si>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</si>
  <si>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</si>
  <si>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</si>
  <si>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</si>
  <si>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</si>
  <si>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</si>
  <si>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</si>
  <si>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</si>
  <si>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</si>
  <si>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</si>
  <si>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</si>
  <si>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</si>
  <si>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</si>
  <si>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</si>
  <si>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</si>
  <si>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</si>
  <si>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</si>
  <si>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</si>
  <si>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</si>
  <si>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</si>
  <si>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</si>
  <si>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</si>
  <si>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</si>
  <si>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</si>
  <si>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</si>
  <si>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</si>
  <si>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</si>
  <si>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</si>
  <si>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</si>
  <si>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</si>
  <si>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</si>
  <si>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</si>
  <si>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</si>
  <si>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</si>
  <si>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</si>
  <si>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</si>
  <si>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</si>
  <si>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</si>
  <si>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</si>
  <si>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</si>
  <si>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</si>
  <si>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</si>
  <si>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</si>
  <si>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</si>
  <si>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</si>
  <si>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</si>
  <si>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</si>
  <si>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</si>
  <si>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</si>
  <si>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</si>
  <si>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</si>
  <si>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</si>
  <si>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</si>
  <si>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</si>
  <si>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</si>
  <si>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</si>
  <si>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</si>
  <si>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</si>
  <si>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</si>
  <si>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</si>
  <si>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</si>
  <si>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</si>
  <si>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</si>
  <si>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</si>
  <si>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</si>
  <si>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</si>
  <si>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</si>
  <si>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</si>
  <si>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</si>
  <si>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</si>
  <si>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</si>
  <si>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</si>
  <si>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</si>
  <si>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</si>
  <si>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</si>
  <si>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</si>
  <si>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</si>
  <si>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</si>
  <si>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</si>
  <si>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</si>
  <si>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</si>
  <si>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</si>
  <si>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</si>
  <si>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</si>
  <si>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</si>
  <si>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</si>
  <si>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</si>
  <si>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</si>
  <si>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</si>
  <si>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</si>
  <si>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</si>
  <si>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</si>
  <si>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</si>
  <si>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</si>
  <si>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</si>
  <si>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</si>
  <si>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</si>
  <si>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</si>
  <si>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</si>
  <si>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</si>
  <si>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</si>
  <si>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</si>
  <si>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</si>
  <si>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</si>
  <si>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</si>
  <si>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</si>
  <si>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</si>
  <si>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</si>
  <si>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</si>
  <si>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</si>
  <si>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</si>
  <si>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</si>
  <si>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</si>
  <si>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</si>
  <si>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</si>
  <si>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</si>
  <si>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</si>
  <si>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</si>
  <si>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</si>
  <si>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</si>
  <si>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</si>
  <si>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</si>
  <si>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</si>
  <si>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</si>
  <si>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</si>
  <si>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</si>
  <si>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</si>
  <si>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</si>
  <si>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</si>
  <si>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</si>
  <si>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</si>
  <si>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</si>
  <si>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</si>
  <si>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</si>
  <si>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</si>
  <si>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</si>
  <si>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</si>
  <si>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</si>
  <si>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</si>
  <si>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</si>
  <si>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</si>
  <si>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</si>
  <si>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</si>
  <si>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</si>
  <si>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</si>
  <si>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</si>
  <si>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</si>
  <si>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</si>
  <si>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</si>
  <si>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</si>
  <si>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</si>
  <si>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</si>
  <si>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</si>
  <si>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</si>
  <si>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</si>
  <si>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</si>
  <si>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</si>
  <si>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</si>
  <si>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</si>
  <si>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</si>
  <si>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</si>
  <si>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</si>
  <si>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</si>
  <si>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</si>
  <si>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</si>
  <si>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</si>
  <si>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</si>
  <si>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</si>
  <si>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</si>
  <si>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</si>
  <si>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</si>
  <si>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</si>
  <si>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</si>
  <si>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</si>
  <si>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</si>
  <si>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</si>
  <si>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</si>
  <si>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</si>
  <si>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</si>
  <si>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</si>
  <si>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</si>
  <si>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</si>
  <si>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</si>
  <si>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</si>
  <si>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</si>
  <si>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</si>
  <si>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</si>
  <si>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</si>
  <si>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</si>
  <si>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</si>
  <si>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</si>
  <si>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</si>
  <si>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</si>
  <si>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</si>
  <si>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</si>
  <si>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</si>
  <si>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</si>
  <si>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</si>
  <si>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</si>
  <si>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</si>
  <si>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</si>
  <si>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</si>
  <si>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</si>
  <si>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</si>
  <si>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</si>
  <si>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</si>
  <si>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</si>
  <si>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</si>
  <si>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</si>
  <si>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</si>
  <si>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</si>
  <si>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</si>
  <si>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</si>
  <si>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</si>
  <si>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</si>
  <si>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</si>
  <si>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</si>
  <si>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</si>
  <si>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</si>
  <si>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</si>
  <si>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</si>
  <si>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</si>
  <si>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</si>
  <si>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</si>
  <si>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</si>
  <si>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</si>
  <si>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</si>
  <si>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</si>
  <si>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</si>
  <si>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</si>
  <si>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</si>
  <si>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</si>
  <si>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</si>
  <si>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</si>
  <si>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</si>
  <si>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</si>
  <si>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</si>
  <si>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</si>
  <si>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</si>
  <si>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</si>
  <si>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</si>
  <si>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</si>
  <si>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</si>
  <si>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</si>
  <si>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</si>
  <si>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</si>
  <si>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</si>
  <si>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</si>
  <si>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</si>
  <si>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</si>
  <si>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</si>
  <si>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</si>
  <si>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</si>
  <si>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</si>
  <si>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</si>
  <si>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</si>
  <si>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</si>
  <si>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</si>
  <si>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</si>
  <si>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</si>
  <si>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</si>
  <si>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</si>
  <si>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</si>
  <si>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</si>
  <si>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</si>
  <si>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</si>
  <si>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</si>
  <si>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</si>
  <si>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</si>
  <si>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</si>
  <si>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</si>
  <si>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</si>
  <si>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</si>
  <si>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</si>
  <si>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</si>
  <si>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</si>
  <si>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</si>
  <si>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</si>
  <si>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</si>
  <si>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</si>
  <si>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</si>
  <si>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</si>
  <si>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</si>
  <si>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</si>
  <si>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</si>
  <si>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</si>
  <si>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</si>
  <si>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</si>
  <si>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</si>
  <si>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</si>
  <si>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</si>
  <si>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</si>
  <si>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</si>
  <si>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</si>
  <si>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</si>
  <si>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</si>
  <si>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</si>
  <si>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</si>
  <si>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</si>
  <si>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</si>
  <si>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</si>
  <si>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</si>
  <si>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</si>
  <si>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</si>
  <si>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</si>
  <si>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</si>
  <si>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</si>
  <si>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</si>
  <si>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</si>
  <si>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</si>
  <si>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</si>
  <si>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</si>
  <si>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</si>
  <si>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</si>
  <si>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</si>
  <si>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</si>
  <si>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</si>
  <si>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</si>
  <si>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</si>
  <si>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</si>
  <si>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</si>
  <si>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</si>
  <si>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</si>
  <si>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</si>
  <si>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</si>
  <si>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</si>
  <si>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</si>
  <si>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</si>
  <si>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</si>
  <si>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</si>
  <si>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</si>
  <si>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</si>
  <si>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</si>
  <si>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</si>
  <si>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</si>
  <si>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</si>
  <si>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</si>
  <si>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</si>
  <si>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</si>
  <si>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</si>
  <si>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</si>
  <si>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</si>
  <si>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</si>
  <si>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</si>
  <si>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</si>
  <si>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</si>
  <si>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</si>
  <si>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</si>
  <si>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</si>
  <si>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</si>
  <si>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</si>
  <si>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</si>
  <si>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</si>
  <si>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</si>
  <si>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</si>
  <si>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</si>
  <si>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</si>
  <si>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</si>
  <si>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</si>
  <si>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</si>
  <si>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</si>
  <si>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</si>
  <si>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</si>
  <si>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</si>
  <si>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</si>
  <si>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</si>
  <si>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</si>
  <si>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</si>
  <si>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</si>
  <si>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</si>
  <si>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</si>
  <si>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</si>
  <si>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</si>
  <si>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</si>
  <si>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</si>
  <si>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</si>
  <si>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</si>
  <si>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</si>
  <si>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</si>
  <si>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</si>
  <si>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</si>
  <si>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</si>
  <si>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</si>
  <si>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</si>
  <si>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</si>
  <si>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</si>
  <si>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</si>
  <si>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</si>
  <si>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</si>
  <si>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</si>
  <si>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</si>
  <si>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</si>
  <si>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</si>
  <si>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</si>
  <si>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</si>
  <si>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</si>
  <si>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</si>
  <si>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</si>
  <si>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</si>
  <si>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</si>
  <si>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</si>
  <si>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</si>
  <si>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</si>
  <si>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</si>
  <si>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</si>
  <si>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</si>
  <si>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</si>
  <si>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</si>
  <si>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</si>
  <si>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</si>
  <si>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</si>
  <si>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</si>
  <si>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</si>
  <si>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</si>
  <si>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</si>
  <si>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</si>
  <si>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</si>
  <si>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</si>
  <si>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</si>
  <si>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</si>
  <si>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</si>
  <si>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</si>
  <si>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</si>
  <si>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</si>
  <si>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</si>
  <si>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</si>
  <si>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</si>
  <si>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</si>
  <si>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</si>
  <si>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</si>
  <si>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</si>
  <si>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</si>
  <si>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</si>
  <si>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</si>
  <si>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</si>
  <si>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</si>
  <si>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</si>
  <si>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</si>
  <si>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</si>
  <si>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</si>
  <si>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</si>
  <si>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</si>
  <si>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</si>
  <si>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</si>
  <si>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</si>
  <si>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</si>
  <si>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</si>
  <si>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</si>
  <si>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</si>
  <si>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</si>
  <si>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</si>
  <si>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</si>
  <si>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</si>
  <si>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</si>
  <si>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</si>
  <si>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</si>
  <si>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</si>
  <si>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</si>
  <si>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</si>
  <si>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</si>
  <si>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</si>
  <si>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</si>
  <si>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</si>
  <si>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</si>
  <si>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</si>
  <si>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</si>
  <si>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</si>
  <si>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</si>
  <si>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</si>
  <si>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</si>
  <si>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</si>
  <si>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</si>
  <si>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</si>
  <si>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</si>
  <si>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</si>
  <si>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</si>
  <si>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</si>
  <si>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</si>
  <si>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</si>
  <si>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</si>
  <si>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</si>
  <si>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</si>
  <si>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</si>
  <si>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</si>
  <si>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</si>
  <si>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</si>
  <si>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</si>
  <si>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</si>
  <si>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</si>
  <si>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</si>
  <si>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</si>
  <si>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</si>
  <si>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</si>
  <si>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</si>
  <si>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</si>
  <si>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</si>
  <si>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</si>
  <si>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</si>
  <si>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</si>
  <si>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</si>
  <si>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</si>
  <si>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</si>
  <si>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</si>
  <si>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</si>
  <si>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</si>
  <si>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</si>
  <si>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</si>
  <si>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</si>
  <si>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</si>
  <si>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</si>
  <si>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</si>
  <si>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</si>
  <si>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</si>
  <si>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</si>
  <si>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</si>
  <si>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</si>
  <si>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</si>
  <si>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</si>
  <si>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</si>
  <si>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</si>
  <si>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</si>
  <si>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</si>
  <si>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</si>
  <si>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</si>
  <si>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</si>
  <si>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</si>
  <si>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</si>
  <si>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</si>
  <si>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</si>
  <si>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</si>
  <si>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</si>
  <si>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</si>
  <si>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</si>
  <si>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</si>
  <si>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</si>
  <si>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</si>
  <si>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</si>
  <si>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</si>
  <si>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</si>
  <si>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</si>
  <si>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</si>
  <si>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</si>
  <si>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</si>
  <si>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</si>
  <si>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</si>
  <si>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</si>
  <si>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</si>
  <si>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</si>
  <si>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</si>
  <si>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</si>
  <si>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</si>
  <si>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</si>
  <si>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</si>
  <si>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</si>
  <si>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</si>
  <si>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</si>
  <si>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</si>
  <si>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</si>
  <si>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</si>
  <si>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</si>
  <si>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</si>
  <si>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</si>
  <si>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</si>
  <si>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</si>
  <si>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</si>
  <si>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</si>
  <si>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</si>
  <si>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</si>
  <si>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</si>
  <si>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</si>
  <si>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</si>
  <si>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</si>
  <si>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</si>
  <si>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</si>
  <si>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</si>
  <si>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</si>
  <si>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</si>
  <si>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</si>
  <si>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</si>
  <si>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</si>
  <si>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</si>
  <si>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</si>
  <si>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</si>
  <si>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</si>
  <si>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</si>
  <si>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</si>
  <si>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</si>
  <si>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</si>
  <si>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</si>
  <si>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</si>
  <si>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</si>
  <si>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</si>
  <si>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</si>
  <si>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</si>
  <si>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</si>
  <si>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</si>
  <si>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</si>
  <si>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</si>
  <si>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</si>
  <si>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</si>
  <si>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</si>
  <si>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</si>
  <si>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</si>
  <si>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</si>
  <si>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</si>
  <si>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</si>
  <si>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</si>
  <si>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</si>
  <si>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</si>
  <si>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</si>
  <si>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</si>
  <si>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</si>
  <si>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</si>
  <si>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</si>
  <si>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</si>
  <si>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</si>
  <si>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</si>
  <si>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</si>
  <si>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</si>
  <si>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</si>
  <si>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</si>
  <si>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</si>
  <si>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</si>
  <si>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</si>
  <si>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</si>
  <si>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</si>
  <si>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</si>
  <si>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</si>
  <si>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</si>
  <si>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</si>
  <si>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</si>
  <si>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</si>
  <si>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</si>
  <si>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</si>
  <si>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</si>
  <si>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</si>
  <si>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</si>
  <si>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</si>
  <si>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</si>
  <si>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</si>
  <si>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</si>
  <si>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</si>
  <si>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</si>
  <si>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</si>
  <si>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</si>
  <si>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</si>
  <si>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</si>
  <si>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</si>
  <si>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</si>
  <si>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</si>
  <si>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</si>
  <si>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</si>
  <si>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</si>
  <si>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</si>
  <si>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</si>
  <si>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</si>
  <si>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</si>
  <si>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</si>
  <si>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</si>
  <si>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</si>
  <si>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</si>
  <si>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</si>
  <si>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</si>
  <si>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</si>
  <si>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</si>
  <si>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</si>
  <si>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</si>
  <si>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</si>
  <si>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</si>
  <si>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</si>
  <si>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</si>
  <si>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</si>
  <si>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</si>
  <si>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</si>
  <si>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</si>
  <si>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</si>
  <si>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</si>
  <si>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</si>
  <si>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</si>
  <si>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</si>
  <si>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</si>
  <si>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</si>
  <si>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</si>
  <si>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</si>
  <si>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</si>
  <si>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</si>
  <si>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</si>
  <si>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</si>
  <si>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</si>
  <si>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</si>
  <si>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</si>
  <si>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</si>
  <si>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</si>
  <si>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</si>
  <si>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</si>
  <si>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</si>
  <si>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</si>
  <si>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</si>
  <si>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</si>
  <si>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</si>
  <si>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</si>
  <si>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</si>
  <si>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</si>
  <si>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</si>
  <si>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</si>
  <si>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</si>
  <si>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</si>
  <si>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</si>
  <si>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</si>
  <si>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</si>
  <si>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</si>
  <si>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</si>
  <si>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</si>
  <si>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</si>
  <si>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</si>
  <si>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</si>
  <si>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</si>
  <si>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</si>
  <si>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</si>
  <si>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</si>
  <si>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</si>
  <si>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</si>
  <si>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</si>
  <si>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</si>
  <si>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</si>
  <si>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</si>
  <si>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</si>
  <si>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</si>
  <si>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</si>
  <si>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</si>
  <si>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</si>
  <si>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</si>
  <si>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</si>
  <si>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</si>
  <si>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</si>
  <si>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</si>
  <si>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</si>
  <si>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</si>
  <si>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</si>
  <si>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</si>
  <si>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</si>
  <si>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</si>
  <si>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</si>
  <si>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</si>
  <si>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</si>
  <si>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</si>
  <si>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</si>
  <si>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</si>
  <si>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</si>
  <si>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</si>
  <si>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</si>
  <si>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</si>
  <si>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</si>
  <si>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</si>
  <si>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</si>
  <si>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</si>
  <si>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</si>
  <si>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</si>
  <si>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</si>
  <si>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</si>
  <si>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</si>
  <si>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</si>
  <si>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</si>
  <si>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</si>
  <si>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</si>
  <si>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</si>
  <si>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</si>
  <si>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</si>
  <si>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</si>
  <si>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</si>
  <si>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</si>
  <si>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</si>
  <si>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</si>
  <si>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</si>
  <si>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</si>
  <si>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</si>
  <si>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</si>
  <si>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</si>
  <si>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</si>
  <si>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</si>
  <si>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</si>
  <si>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</si>
  <si>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</si>
  <si>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</si>
  <si>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</si>
  <si>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</si>
  <si>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</si>
  <si>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</si>
  <si>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</si>
  <si>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</si>
  <si>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</si>
  <si>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</si>
  <si>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</si>
  <si>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</si>
  <si>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</si>
  <si>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</si>
  <si>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</si>
  <si>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</si>
  <si>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</si>
  <si>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</si>
  <si>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</si>
  <si>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</si>
  <si>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</si>
  <si>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</si>
  <si>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</si>
  <si>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</si>
  <si>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</si>
  <si>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</si>
  <si>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</si>
  <si>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</si>
  <si>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</si>
  <si>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</si>
  <si>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</si>
  <si>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</si>
  <si>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</si>
  <si>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</si>
  <si>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</si>
  <si>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</si>
  <si>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</si>
  <si>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</si>
  <si>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</si>
  <si>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</si>
  <si>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</si>
  <si>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</si>
  <si>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</si>
  <si>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</si>
  <si>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</si>
  <si>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</si>
  <si>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</si>
  <si>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</si>
  <si>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</si>
  <si>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</si>
  <si>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</si>
  <si>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</si>
  <si>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</si>
  <si>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</si>
  <si>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</si>
  <si>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</si>
  <si>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</si>
  <si>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</si>
  <si>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</si>
  <si>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</si>
  <si>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</si>
  <si>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</si>
  <si>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</si>
  <si>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</si>
  <si>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</si>
  <si>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</si>
  <si>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</si>
  <si>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</si>
  <si>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</si>
  <si>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</si>
  <si>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</si>
  <si>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</si>
  <si>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</si>
  <si>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</si>
  <si>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</si>
  <si>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</si>
  <si>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</si>
  <si>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</si>
  <si>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</si>
  <si>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</si>
  <si>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</si>
  <si>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</si>
  <si>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</si>
  <si>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</si>
  <si>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</si>
  <si>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</si>
  <si>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</si>
  <si>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</si>
  <si>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</si>
  <si>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</si>
  <si>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</si>
  <si>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</si>
  <si>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</si>
  <si>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</si>
  <si>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</si>
  <si>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</si>
  <si>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</si>
  <si>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</si>
  <si>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</si>
  <si>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</si>
  <si>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</si>
  <si>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</si>
  <si>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</si>
  <si>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</si>
  <si>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</si>
  <si>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</si>
  <si>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</si>
  <si>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</si>
  <si>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</si>
  <si>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</si>
  <si>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</si>
  <si>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</si>
  <si>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</si>
  <si>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</si>
  <si>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</si>
  <si>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</si>
  <si>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</si>
  <si>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</si>
  <si>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</si>
  <si>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</si>
  <si>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</si>
  <si>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</si>
  <si>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</si>
  <si>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</si>
  <si>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</si>
  <si>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</si>
  <si>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</si>
  <si>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</si>
  <si>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</si>
  <si>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</si>
  <si>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</si>
  <si>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</si>
  <si>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</si>
  <si>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</si>
  <si>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</si>
  <si>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</si>
  <si>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</si>
  <si>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</si>
  <si>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</si>
  <si>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</si>
  <si>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</si>
  <si>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</si>
  <si>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</si>
  <si>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</si>
  <si>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</si>
  <si>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</si>
  <si>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</si>
  <si>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</si>
  <si>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</si>
  <si>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</si>
  <si>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</si>
  <si>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</si>
  <si>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</si>
  <si>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</si>
  <si>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</si>
  <si>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</si>
  <si>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</si>
  <si>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</si>
  <si>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</si>
  <si>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</si>
  <si>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</si>
  <si>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</si>
  <si>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</si>
  <si>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</si>
  <si>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</si>
  <si>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</si>
  <si>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</si>
  <si>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</si>
  <si>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</si>
  <si>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</si>
  <si>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</si>
  <si>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</si>
  <si>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</si>
  <si>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</si>
  <si>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</si>
  <si>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</si>
  <si>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</si>
  <si>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</si>
  <si>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</si>
  <si>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</si>
  <si>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</si>
  <si>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</si>
  <si>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</si>
  <si>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</si>
  <si>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</si>
  <si>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</si>
  <si>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</si>
  <si>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</si>
  <si>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</si>
  <si>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</si>
  <si>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</si>
  <si>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</si>
  <si>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</si>
  <si>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</si>
  <si>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</si>
  <si>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</si>
  <si>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</si>
  <si>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</si>
  <si>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</si>
  <si>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</si>
  <si>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</si>
  <si>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</si>
  <si>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</si>
  <si>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</si>
  <si>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</si>
  <si>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</si>
  <si>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</si>
  <si>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</si>
  <si>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</si>
  <si>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</si>
  <si>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</si>
  <si>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</si>
  <si>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</si>
  <si>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</si>
  <si>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</si>
  <si>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</si>
  <si>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</si>
  <si>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</si>
  <si>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</si>
  <si>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</si>
  <si>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</si>
  <si>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</si>
  <si>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</si>
  <si>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</si>
  <si>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</si>
  <si>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</si>
  <si>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</si>
  <si>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</si>
  <si>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</si>
  <si>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</si>
  <si>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</si>
  <si>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</si>
  <si>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</si>
  <si>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</si>
  <si>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</si>
  <si>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</si>
  <si>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</si>
  <si>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</si>
  <si>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</si>
  <si>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</si>
  <si>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</si>
  <si>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</si>
  <si>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</si>
  <si>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</si>
  <si>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</si>
  <si>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</si>
  <si>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</si>
  <si>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</si>
  <si>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</si>
  <si>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</si>
  <si>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</si>
  <si>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</si>
  <si>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</si>
  <si>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</si>
  <si>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</si>
  <si>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</si>
  <si>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</si>
  <si>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</si>
  <si>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</si>
  <si>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</si>
  <si>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</si>
  <si>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</si>
  <si>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</si>
  <si>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</si>
  <si>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</si>
  <si>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</si>
  <si>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</si>
  <si>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</si>
  <si>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</si>
  <si>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</si>
  <si>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</si>
  <si>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</si>
  <si>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</si>
  <si>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</si>
  <si>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</si>
  <si>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</si>
  <si>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</si>
  <si>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</si>
  <si>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</si>
  <si>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</si>
  <si>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</si>
  <si>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</si>
  <si>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</si>
  <si>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</si>
  <si>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</si>
  <si>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</si>
  <si>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</si>
  <si>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</si>
  <si>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</si>
  <si>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</si>
  <si>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</si>
  <si>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</si>
  <si>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</si>
  <si>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</si>
  <si>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</si>
  <si>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</si>
  <si>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</si>
  <si>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</si>
  <si>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</si>
  <si>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</si>
  <si>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</si>
  <si>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</si>
  <si>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</si>
  <si>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</si>
  <si>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</si>
  <si>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</si>
  <si>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</si>
  <si>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</si>
  <si>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</si>
  <si>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</si>
  <si>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</si>
  <si>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</si>
  <si>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</si>
  <si>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</si>
  <si>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</si>
  <si>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</si>
  <si>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</si>
  <si>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</si>
  <si>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</si>
  <si>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</si>
  <si>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</si>
  <si>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</si>
  <si>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</si>
  <si>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</si>
  <si>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</si>
  <si>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</si>
  <si>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</si>
  <si>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</si>
  <si>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</si>
  <si>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</si>
  <si>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</si>
  <si>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</si>
  <si>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</si>
  <si>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</si>
  <si>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</si>
  <si>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</si>
  <si>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</si>
  <si>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</si>
  <si>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</si>
  <si>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</si>
  <si>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</si>
  <si>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</si>
  <si>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</si>
  <si>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</si>
  <si>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</si>
  <si>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</si>
  <si>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</si>
  <si>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</si>
  <si>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</si>
  <si>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</si>
  <si>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</si>
  <si>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</si>
  <si>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</si>
  <si>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</si>
  <si>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</si>
  <si>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</si>
  <si>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</si>
  <si>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</si>
  <si>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</si>
  <si>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</si>
  <si>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</si>
  <si>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</si>
  <si>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</si>
  <si>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</si>
  <si>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</si>
  <si>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</si>
  <si>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</si>
  <si>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</si>
  <si>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</si>
  <si>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</si>
  <si>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</si>
  <si>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</si>
  <si>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</si>
  <si>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</si>
  <si>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</si>
  <si>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</si>
  <si>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</si>
  <si>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</si>
  <si>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</si>
  <si>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</si>
  <si>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</si>
  <si>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</si>
  <si>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</si>
  <si>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</si>
  <si>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</si>
  <si>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</si>
  <si>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</si>
  <si>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</si>
  <si>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</si>
  <si>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</si>
  <si>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</si>
  <si>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</si>
  <si>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</si>
  <si>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</si>
  <si>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</si>
  <si>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</si>
  <si>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</si>
  <si>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</si>
  <si>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</si>
  <si>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</si>
  <si>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</si>
  <si>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</si>
  <si>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</si>
  <si>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</si>
  <si>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</si>
  <si>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</si>
  <si>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</si>
  <si>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</si>
  <si>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</si>
  <si>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</si>
  <si>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</si>
  <si>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</si>
  <si>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</si>
  <si>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</si>
  <si>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</si>
  <si>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</si>
  <si>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</si>
  <si>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</si>
  <si>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</si>
  <si>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</si>
  <si>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</si>
  <si>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</si>
  <si>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</si>
  <si>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</si>
  <si>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</si>
  <si>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</si>
  <si>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</si>
  <si>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</si>
  <si>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</si>
  <si>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</si>
  <si>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</si>
  <si>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</si>
  <si>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</si>
  <si>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</si>
  <si>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</si>
  <si>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</si>
  <si>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</si>
  <si>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</si>
  <si>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</si>
  <si>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</si>
  <si>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</si>
  <si>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</si>
  <si>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</si>
  <si>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</si>
  <si>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</si>
  <si>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</si>
  <si>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</si>
  <si>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</si>
  <si>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</si>
  <si>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</si>
  <si>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</si>
  <si>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</si>
  <si>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</si>
  <si>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</si>
  <si>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</si>
  <si>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</si>
  <si>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</si>
  <si>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</si>
  <si>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</si>
  <si>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</si>
  <si>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</si>
  <si>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</si>
  <si>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</si>
  <si>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</si>
  <si>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</si>
  <si>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</si>
  <si>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</si>
  <si>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</si>
  <si>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</si>
  <si>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</si>
  <si>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</si>
  <si>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</si>
  <si>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</si>
  <si>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</si>
  <si>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</si>
  <si>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</si>
  <si>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</si>
  <si>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</si>
  <si>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</si>
  <si>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</si>
  <si>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</si>
  <si>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</si>
  <si>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</si>
  <si>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</si>
  <si>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</si>
  <si>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</si>
  <si>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</si>
  <si>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</si>
  <si>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</si>
  <si>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</si>
  <si>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</si>
  <si>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</si>
  <si>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</si>
  <si>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</si>
  <si>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</si>
  <si>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</si>
  <si>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</si>
  <si>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</si>
  <si>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</si>
  <si>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</si>
  <si>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</si>
  <si>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</si>
  <si>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</si>
  <si>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</si>
  <si>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</si>
  <si>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</si>
  <si>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</si>
  <si>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</si>
  <si>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</si>
  <si>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</si>
  <si>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</si>
  <si>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</si>
  <si>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</si>
  <si>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</si>
  <si>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</si>
  <si>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</si>
  <si>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</si>
  <si>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</si>
  <si>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</si>
  <si>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</si>
  <si>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</si>
  <si>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</si>
  <si>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</si>
  <si>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</si>
  <si>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</si>
  <si>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</si>
  <si>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</si>
  <si>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</si>
  <si>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</si>
  <si>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</si>
  <si>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</si>
  <si>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</si>
  <si>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</si>
  <si>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</si>
  <si>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</si>
  <si>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</si>
  <si>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</si>
  <si>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</si>
  <si>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</si>
  <si>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</si>
  <si>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</si>
  <si>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</si>
  <si>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</si>
  <si>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</si>
  <si>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</si>
  <si>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</si>
  <si>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</si>
  <si>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</si>
  <si>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</si>
  <si>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</si>
  <si>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</si>
  <si>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</si>
  <si>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</si>
  <si>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</si>
  <si>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</si>
  <si>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</si>
  <si>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</si>
  <si>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</si>
  <si>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</si>
  <si>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</si>
  <si>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</si>
  <si>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</si>
  <si>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</si>
  <si>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</si>
  <si>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</si>
  <si>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</si>
  <si>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</si>
  <si>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</si>
  <si>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</si>
  <si>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</si>
  <si>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</si>
  <si>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</si>
  <si>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</si>
  <si>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</si>
  <si>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</si>
  <si>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</si>
  <si>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</si>
  <si>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</si>
  <si>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</si>
  <si>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</si>
  <si>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</si>
  <si>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</si>
  <si>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</si>
  <si>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</si>
  <si>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</si>
  <si>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</si>
  <si>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</si>
  <si>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</si>
  <si>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</si>
  <si>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</si>
  <si>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</si>
  <si>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</si>
  <si>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</si>
  <si>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</si>
  <si>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</si>
  <si>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</si>
  <si>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</si>
  <si>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</si>
  <si>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</si>
  <si>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</si>
  <si>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</si>
  <si>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</si>
  <si>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</si>
  <si>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</si>
  <si>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</si>
  <si>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</si>
  <si>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</si>
  <si>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</si>
  <si>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</si>
  <si>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</si>
  <si>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</si>
  <si>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</si>
  <si>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</si>
  <si>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</si>
  <si>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</si>
  <si>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</si>
  <si>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</si>
  <si>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</si>
  <si>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</si>
  <si>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</si>
  <si>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</si>
  <si>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</si>
  <si>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</si>
  <si>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</si>
  <si>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</si>
  <si>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</si>
  <si>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</si>
  <si>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</si>
  <si>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</si>
  <si>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</si>
  <si>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</si>
  <si>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</si>
  <si>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</si>
  <si>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</si>
  <si>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</si>
  <si>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</si>
  <si>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</si>
  <si>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</si>
  <si>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</si>
  <si>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</si>
  <si>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</si>
  <si>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</si>
  <si>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</si>
  <si>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</si>
  <si>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</si>
  <si>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</si>
  <si>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</si>
  <si>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</si>
  <si>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</si>
  <si>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</si>
  <si>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</si>
  <si>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</si>
  <si>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</si>
  <si>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</si>
  <si>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</si>
  <si>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</si>
  <si>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</si>
  <si>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</si>
  <si>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</si>
  <si>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</si>
  <si>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</si>
  <si>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</si>
  <si>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</si>
  <si>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</si>
  <si>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</si>
  <si>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</si>
  <si>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</si>
  <si>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</si>
  <si>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</si>
  <si>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</si>
  <si>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</si>
  <si>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</si>
  <si>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</si>
  <si>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</si>
  <si>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</si>
  <si>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</si>
  <si>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</si>
  <si>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</si>
  <si>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</si>
  <si>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</si>
  <si>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</si>
  <si>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</si>
  <si>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</si>
  <si>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</si>
  <si>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</si>
  <si>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</si>
  <si>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</si>
  <si>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</si>
  <si>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</si>
  <si>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</si>
  <si>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</si>
  <si>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</si>
  <si>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</si>
  <si>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</si>
  <si>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</si>
  <si>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</si>
  <si>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</si>
  <si>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</si>
  <si>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</si>
  <si>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</si>
  <si>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</si>
  <si>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</si>
  <si>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</si>
  <si>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</si>
  <si>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</si>
  <si>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</si>
  <si>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</si>
  <si>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</si>
  <si>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</si>
  <si>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</si>
  <si>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</si>
  <si>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</si>
  <si>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</si>
  <si>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</si>
  <si>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</si>
  <si>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</si>
  <si>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</si>
  <si>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</si>
  <si>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</si>
  <si>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</si>
  <si>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</si>
  <si>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</si>
  <si>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</si>
  <si>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</si>
  <si>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</si>
  <si>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</si>
  <si>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</si>
  <si>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</si>
  <si>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</si>
  <si>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</si>
  <si>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</si>
  <si>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</si>
  <si>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</si>
  <si>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</si>
  <si>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</si>
  <si>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</si>
  <si>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</si>
  <si>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</si>
  <si>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</si>
  <si>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</si>
  <si>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</si>
  <si>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</si>
  <si>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</si>
  <si>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</si>
  <si>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</si>
  <si>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</si>
  <si>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</si>
  <si>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</si>
  <si>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</si>
  <si>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</si>
  <si>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</si>
  <si>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</si>
  <si>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</si>
  <si>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</si>
  <si>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</si>
  <si>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</si>
  <si>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</si>
  <si>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</si>
  <si>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</si>
  <si>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</si>
  <si>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</si>
  <si>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</si>
  <si>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</si>
  <si>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</si>
  <si>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</si>
  <si>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</si>
  <si>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</si>
  <si>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</si>
  <si>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</si>
  <si>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</si>
  <si>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</si>
  <si>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</si>
  <si>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</si>
  <si>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</si>
  <si>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</si>
  <si>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</si>
  <si>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</si>
  <si>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</si>
  <si>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</si>
  <si>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</si>
  <si>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</si>
  <si>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</si>
  <si>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</si>
  <si>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</si>
  <si>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</si>
  <si>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</si>
  <si>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</si>
  <si>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</si>
  <si>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</si>
  <si>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</si>
  <si>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</si>
  <si>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</si>
  <si>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</si>
  <si>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</si>
  <si>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</si>
  <si>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</si>
  <si>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</si>
  <si>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</si>
  <si>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</si>
  <si>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</si>
  <si>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</si>
  <si>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</si>
  <si>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</si>
  <si>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</si>
  <si>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</si>
  <si>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</si>
  <si>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</si>
  <si>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</si>
  <si>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</si>
  <si>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</si>
  <si>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</si>
  <si>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</si>
  <si>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</si>
  <si>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</si>
  <si>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</si>
  <si>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</si>
  <si>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</si>
  <si>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</si>
  <si>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</si>
  <si>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</si>
  <si>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</si>
  <si>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</si>
  <si>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</si>
  <si>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</si>
  <si>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</si>
  <si>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</si>
  <si>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</si>
  <si>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</si>
  <si>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</si>
  <si>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</si>
  <si>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</si>
  <si>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</si>
  <si>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</si>
  <si>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</si>
  <si>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</si>
  <si>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</si>
  <si>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</si>
  <si>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</si>
  <si>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</si>
  <si>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</si>
  <si>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</si>
  <si>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</si>
  <si>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</si>
  <si>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</si>
  <si>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</si>
  <si>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</si>
  <si>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</si>
  <si>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</si>
  <si>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</si>
  <si>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</si>
  <si>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</si>
  <si>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</si>
  <si>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</si>
  <si>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</si>
  <si>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</si>
  <si>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</si>
  <si>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</si>
  <si>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</si>
  <si>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</si>
  <si>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</si>
  <si>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</si>
  <si>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</si>
  <si>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</si>
  <si>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</si>
  <si>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</si>
  <si>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</si>
  <si>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</si>
  <si>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</si>
  <si>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</si>
  <si>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</si>
  <si>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</si>
  <si>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</si>
  <si>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</si>
  <si>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</si>
  <si>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</si>
  <si>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</si>
  <si>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</si>
  <si>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</si>
  <si>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</si>
  <si>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</si>
  <si>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</si>
  <si>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</si>
  <si>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</si>
  <si>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</si>
  <si>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</si>
  <si>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</si>
  <si>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</si>
  <si>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</si>
  <si>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</si>
  <si>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</si>
  <si>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</si>
  <si>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</si>
  <si>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</si>
  <si>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</si>
  <si>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</si>
  <si>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</si>
  <si>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</si>
  <si>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</si>
  <si>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</si>
  <si>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</si>
  <si>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</si>
  <si>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</si>
  <si>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</si>
  <si>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</si>
  <si>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</si>
  <si>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</si>
  <si>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</si>
  <si>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</si>
  <si>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</si>
  <si>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</si>
  <si>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</si>
  <si>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</si>
  <si>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</si>
  <si>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</si>
  <si>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</si>
  <si>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</si>
  <si>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</si>
  <si>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</si>
  <si>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</si>
  <si>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</si>
  <si>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</si>
  <si>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</si>
  <si>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</si>
  <si>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</si>
  <si>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</si>
  <si>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</si>
  <si>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</si>
  <si>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</si>
  <si>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</si>
  <si>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</si>
  <si>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</si>
  <si>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</si>
  <si>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</si>
  <si>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</si>
  <si>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</si>
  <si>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</si>
  <si>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</si>
  <si>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</si>
  <si>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</si>
  <si>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</si>
  <si>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</si>
  <si>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</si>
  <si>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</si>
  <si>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</si>
  <si>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</si>
  <si>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</si>
  <si>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</si>
  <si>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</si>
  <si>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</si>
  <si>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</si>
  <si>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</si>
  <si>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</si>
  <si>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</si>
  <si>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</si>
  <si>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</si>
  <si>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</si>
  <si>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</si>
  <si>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</si>
  <si>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</si>
  <si>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</si>
  <si>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</si>
  <si>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</si>
  <si>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</si>
  <si>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</si>
  <si>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</si>
  <si>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</si>
  <si>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</si>
  <si>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</si>
  <si>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</si>
  <si>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</si>
  <si>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</si>
  <si>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</si>
  <si>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</si>
  <si>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</si>
  <si>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</si>
  <si>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</si>
  <si>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</si>
  <si>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</si>
  <si>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</si>
  <si>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</si>
  <si>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</si>
  <si>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</si>
  <si>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</si>
  <si>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</si>
  <si>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</si>
  <si>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</si>
  <si>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</si>
  <si>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</si>
  <si>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</si>
  <si>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</si>
  <si>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</si>
  <si>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</si>
  <si>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</si>
  <si>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</si>
  <si>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</si>
  <si>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</si>
  <si>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</si>
  <si>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</si>
  <si>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</si>
  <si>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</si>
  <si>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</si>
  <si>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</si>
  <si>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</si>
  <si>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</si>
  <si>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</si>
  <si>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</si>
  <si>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</si>
  <si>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</si>
  <si>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</si>
  <si>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</si>
  <si>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</si>
  <si>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</si>
  <si>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</si>
  <si>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</si>
  <si>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</si>
  <si>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</si>
  <si>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</si>
  <si>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</si>
  <si>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</si>
  <si>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</si>
  <si>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</si>
  <si>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</si>
  <si>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</si>
  <si>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</si>
  <si>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</si>
  <si>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</si>
  <si>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</si>
  <si>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</si>
  <si>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</si>
  <si>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</si>
  <si>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</si>
  <si>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</si>
  <si>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</si>
  <si>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</si>
  <si>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</si>
  <si>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</si>
  <si>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</si>
  <si>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</si>
  <si>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</si>
  <si>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</si>
  <si>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</si>
  <si>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</si>
  <si>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</si>
  <si>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</si>
  <si>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</si>
  <si>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</si>
  <si>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</si>
  <si>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</si>
  <si>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</si>
  <si>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</si>
  <si>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</si>
  <si>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</si>
  <si>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</si>
  <si>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</si>
  <si>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</si>
  <si>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</si>
  <si>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</si>
  <si>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</si>
  <si>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</si>
  <si>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</si>
  <si>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</si>
  <si>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</si>
  <si>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</si>
  <si>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</si>
  <si>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</si>
  <si>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</si>
  <si>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</si>
  <si>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</si>
  <si>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</si>
  <si>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</si>
  <si>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</si>
  <si>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</si>
  <si>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</si>
  <si>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</si>
  <si>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</si>
  <si>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</si>
  <si>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</si>
  <si>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</si>
  <si>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</si>
  <si>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</si>
  <si>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</si>
  <si>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</si>
  <si>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</si>
  <si>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</si>
  <si>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</si>
  <si>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</si>
  <si>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</si>
  <si>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</si>
  <si>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</si>
  <si>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</si>
  <si>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</si>
  <si>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</si>
  <si>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</si>
  <si>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</si>
  <si>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</si>
  <si>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</si>
  <si>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</si>
  <si>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</si>
  <si>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</si>
  <si>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</si>
  <si>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</si>
  <si>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</si>
  <si>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</si>
  <si>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</si>
  <si>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</si>
  <si>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</si>
  <si>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</si>
  <si>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</si>
  <si>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</si>
  <si>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</si>
  <si>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</si>
  <si>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</si>
  <si>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</si>
  <si>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</si>
  <si>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</si>
  <si>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</si>
  <si>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</si>
  <si>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</si>
  <si>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</si>
  <si>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</si>
  <si>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</si>
  <si>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</si>
  <si>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</si>
  <si>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</si>
  <si>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</si>
  <si>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</si>
  <si>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</si>
  <si>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</si>
  <si>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</si>
  <si>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</si>
  <si>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</si>
  <si>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</si>
  <si>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</si>
  <si>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</si>
  <si>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</si>
  <si>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</si>
  <si>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</si>
  <si>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</si>
  <si>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</si>
  <si>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</si>
  <si>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</si>
  <si>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</si>
  <si>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</si>
  <si>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</si>
  <si>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</si>
  <si>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</si>
  <si>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</si>
  <si>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</si>
  <si>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</si>
  <si>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</si>
  <si>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</si>
  <si>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</si>
  <si>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</si>
  <si>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</si>
  <si>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</si>
  <si>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</si>
  <si>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</si>
  <si>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</si>
  <si>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</si>
  <si>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</si>
  <si>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</si>
  <si>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</si>
  <si>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</si>
  <si>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</si>
  <si>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</si>
  <si>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</si>
  <si>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</si>
  <si>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</si>
  <si>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</si>
  <si>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</si>
  <si>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</si>
  <si>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</si>
  <si>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</si>
  <si>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</si>
  <si>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</si>
  <si>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</si>
  <si>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</si>
  <si>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</si>
  <si>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</si>
  <si>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</si>
  <si>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</si>
  <si>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</si>
  <si>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</si>
  <si>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</si>
  <si>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</si>
  <si>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</si>
  <si>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</si>
  <si>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</si>
  <si>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</si>
  <si>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</si>
  <si>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</si>
  <si>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</si>
  <si>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</si>
  <si>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</si>
  <si>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</si>
  <si>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</si>
  <si>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</si>
  <si>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</si>
  <si>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</si>
  <si>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</si>
  <si>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</si>
  <si>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</si>
  <si>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</si>
  <si>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</si>
  <si>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</si>
  <si>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</si>
  <si>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</si>
  <si>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</si>
  <si>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</si>
  <si>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</si>
  <si>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</si>
  <si>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</si>
  <si>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</si>
  <si>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</si>
  <si>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</si>
  <si>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</si>
  <si>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</si>
  <si>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</si>
  <si>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</si>
  <si>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</si>
  <si>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</si>
  <si>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</si>
  <si>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</si>
  <si>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</si>
  <si>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</si>
  <si>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</si>
  <si>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</si>
  <si>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</si>
  <si>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</si>
  <si>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</si>
  <si>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</si>
  <si>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</si>
  <si>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</si>
  <si>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</si>
  <si>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</si>
  <si>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</si>
  <si>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</si>
  <si>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</si>
  <si>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</si>
  <si>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</si>
  <si>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</si>
  <si>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</si>
  <si>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</si>
  <si>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</si>
  <si>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</si>
  <si>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</si>
  <si>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</si>
  <si>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</si>
  <si>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</si>
  <si>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</si>
  <si>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</si>
  <si>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</si>
  <si>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</si>
  <si>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</si>
  <si>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</si>
  <si>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</si>
  <si>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</si>
  <si>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</si>
  <si>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</si>
  <si>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</si>
  <si>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</si>
  <si>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</si>
  <si>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</si>
  <si>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</si>
  <si>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</si>
  <si>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</si>
  <si>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</si>
  <si>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</si>
  <si>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</si>
  <si>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</si>
  <si>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</si>
  <si>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</si>
  <si>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</si>
  <si>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</si>
  <si>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</si>
  <si>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</si>
  <si>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</si>
  <si>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</si>
  <si>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</si>
  <si>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</si>
  <si>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</si>
  <si>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</si>
  <si>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</si>
  <si>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</si>
  <si>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</si>
  <si>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</si>
  <si>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</si>
  <si>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</si>
  <si>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</si>
  <si>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</si>
  <si>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</si>
  <si>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</si>
  <si>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</si>
  <si>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</si>
  <si>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</si>
  <si>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</si>
  <si>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</si>
  <si>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</si>
  <si>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</si>
  <si>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</si>
  <si>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</si>
  <si>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</si>
  <si>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</si>
  <si>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</si>
  <si>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</si>
  <si>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</si>
  <si>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</si>
  <si>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</si>
  <si>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</si>
  <si>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</si>
  <si>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</si>
  <si>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</si>
  <si>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</si>
  <si>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</si>
  <si>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</si>
  <si>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</si>
  <si>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</si>
  <si>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</si>
  <si>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</si>
  <si>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</si>
  <si>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</si>
  <si>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</si>
  <si>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</si>
  <si>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</si>
  <si>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</si>
  <si>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</si>
  <si>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</si>
  <si>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</si>
  <si>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</si>
  <si>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</si>
  <si>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</si>
  <si>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</si>
  <si>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</si>
  <si>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</si>
  <si>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</si>
  <si>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</si>
  <si>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</si>
  <si>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</si>
  <si>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</si>
  <si>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</si>
  <si>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</si>
  <si>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</si>
  <si>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</si>
  <si>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</si>
  <si>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</si>
  <si>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</si>
  <si>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</si>
  <si>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</si>
  <si>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</si>
  <si>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</si>
  <si>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</si>
  <si>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</si>
  <si>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</si>
  <si>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</si>
  <si>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</si>
  <si>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</si>
  <si>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</si>
  <si>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</si>
  <si>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</si>
  <si>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</si>
  <si>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</si>
  <si>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</si>
  <si>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</si>
  <si>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</si>
  <si>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</si>
  <si>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</si>
  <si>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</si>
  <si>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</si>
  <si>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</si>
  <si>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</si>
  <si>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</si>
  <si>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</si>
  <si>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</si>
  <si>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</si>
  <si>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</si>
  <si>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</si>
  <si>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</si>
  <si>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</si>
  <si>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</si>
  <si>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</si>
  <si>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</si>
  <si>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</si>
  <si>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</si>
  <si>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</si>
  <si>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</si>
  <si>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</si>
  <si>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</si>
  <si>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</si>
  <si>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</si>
  <si>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</si>
  <si>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</si>
  <si>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</si>
  <si>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</si>
  <si>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</si>
  <si>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</si>
  <si>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</si>
  <si>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</si>
  <si>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</si>
  <si>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</si>
  <si>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</si>
  <si>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</si>
  <si>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</si>
  <si>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</si>
  <si>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</si>
  <si>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</si>
  <si>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</si>
  <si>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</si>
  <si>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</si>
  <si>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</si>
  <si>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</si>
  <si>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</si>
  <si>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</si>
  <si>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</si>
  <si>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</si>
  <si>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</si>
  <si>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</si>
  <si>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</si>
  <si>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</si>
  <si>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</si>
  <si>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</si>
  <si>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</si>
  <si>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</si>
  <si>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</si>
  <si>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</si>
  <si>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</si>
  <si>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</si>
  <si>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</si>
  <si>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</si>
  <si>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</si>
  <si>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</si>
  <si>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</si>
  <si>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</si>
  <si>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</si>
  <si>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</si>
  <si>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</si>
  <si>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</si>
  <si>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</si>
  <si>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</si>
  <si>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</si>
  <si>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</si>
  <si>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</si>
  <si>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</si>
  <si>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</si>
  <si>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</si>
  <si>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</si>
  <si>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</si>
  <si>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</si>
  <si>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</si>
  <si>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</si>
  <si>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</si>
  <si>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</si>
  <si>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</si>
  <si>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</si>
  <si>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</si>
  <si>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</si>
  <si>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</si>
  <si>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</si>
  <si>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</si>
  <si>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</si>
  <si>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</si>
  <si>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</si>
  <si>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</si>
  <si>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</si>
  <si>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</si>
  <si>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</si>
  <si>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</si>
  <si>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</si>
  <si>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</si>
  <si>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</si>
  <si>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</si>
  <si>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</si>
  <si>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</si>
  <si>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</si>
  <si>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</si>
  <si>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</si>
  <si>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</si>
  <si>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</si>
  <si>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</si>
  <si>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</si>
  <si>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</si>
  <si>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</si>
  <si>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</si>
  <si>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</si>
  <si>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</si>
  <si>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</si>
  <si>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</si>
  <si>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</si>
  <si>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</si>
  <si>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</si>
  <si>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</si>
  <si>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</si>
  <si>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</si>
  <si>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</si>
  <si>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</si>
  <si>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</si>
  <si>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</si>
  <si>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</si>
  <si>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</si>
  <si>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</si>
  <si>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</si>
  <si>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</si>
  <si>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</si>
  <si>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</si>
  <si>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</si>
  <si>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</si>
  <si>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</si>
  <si>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</si>
  <si>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</si>
  <si>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</si>
  <si>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</si>
  <si>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</si>
  <si>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</si>
  <si>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</si>
  <si>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</si>
  <si>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</si>
  <si>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</si>
  <si>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</si>
  <si>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</si>
  <si>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</si>
  <si>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</si>
  <si>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</si>
  <si>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</si>
  <si>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</si>
  <si>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</si>
  <si>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</si>
  <si>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</si>
  <si>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</si>
  <si>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</si>
  <si>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</si>
  <si>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</si>
  <si>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</si>
  <si>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</si>
  <si>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</si>
  <si>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</si>
  <si>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</si>
  <si>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</si>
  <si>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</si>
  <si>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</si>
  <si>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</si>
  <si>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</si>
  <si>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</si>
  <si>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</si>
  <si>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</si>
  <si>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</si>
  <si>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</si>
  <si>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</si>
  <si>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</si>
  <si>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</si>
  <si>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</si>
  <si>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</si>
  <si>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</si>
  <si>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</si>
  <si>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</si>
  <si>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</si>
  <si>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</si>
  <si>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</si>
  <si>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</si>
  <si>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</si>
  <si>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</si>
  <si>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</si>
  <si>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</si>
  <si>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</si>
  <si>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</si>
  <si>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</si>
  <si>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</si>
  <si>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</si>
  <si>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</si>
  <si>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</si>
  <si>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</si>
  <si>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</si>
  <si>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</si>
  <si>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</si>
  <si>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</si>
  <si>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</si>
  <si>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</si>
  <si>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</si>
  <si>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</si>
  <si>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</si>
  <si>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</si>
  <si>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</si>
  <si>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</si>
  <si>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</si>
  <si>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</si>
  <si>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</si>
  <si>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</si>
  <si>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</si>
  <si>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</si>
  <si>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</si>
  <si>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</si>
  <si>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</si>
  <si>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</si>
  <si>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</si>
  <si>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</si>
  <si>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</si>
  <si>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</si>
  <si>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</si>
  <si>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</si>
  <si>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</si>
  <si>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</si>
  <si>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</si>
  <si>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</si>
  <si>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</si>
  <si>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</si>
  <si>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</si>
  <si>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</si>
  <si>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</si>
  <si>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</si>
  <si>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</si>
  <si>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</si>
  <si>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</si>
  <si>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</si>
  <si>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</si>
  <si>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</si>
  <si>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</si>
  <si>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</si>
  <si>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</si>
  <si>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</si>
  <si>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</si>
  <si>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</si>
  <si>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</si>
  <si>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</si>
  <si>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</si>
  <si>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</si>
  <si>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</si>
  <si>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</si>
  <si>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</si>
  <si>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</si>
  <si>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</si>
  <si>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</si>
  <si>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</si>
  <si>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</si>
  <si>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</si>
  <si>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</si>
  <si>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</si>
  <si>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</si>
  <si>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</si>
  <si>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</si>
  <si>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</si>
  <si>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</si>
  <si>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</si>
  <si>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</si>
  <si>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</si>
  <si>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</si>
  <si>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</si>
  <si>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</si>
  <si>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</si>
  <si>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</si>
  <si>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</si>
  <si>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</si>
  <si>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</si>
  <si>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</si>
  <si>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</si>
  <si>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</si>
  <si>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</si>
  <si>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</si>
  <si>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</si>
  <si>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</si>
  <si>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</si>
  <si>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</si>
  <si>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</si>
  <si>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</si>
  <si>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</si>
  <si>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</si>
  <si>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</si>
  <si>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</si>
  <si>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</si>
  <si>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</si>
  <si>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</si>
  <si>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</si>
  <si>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</si>
  <si>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</si>
  <si>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</si>
  <si>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</si>
  <si>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</si>
  <si>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</si>
  <si>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</si>
  <si>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</si>
  <si>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</si>
  <si>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</si>
  <si>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</si>
  <si>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</si>
  <si>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</si>
  <si>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</si>
  <si>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</si>
  <si>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</si>
  <si>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</si>
  <si>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</si>
  <si>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</si>
  <si>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</si>
  <si>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</si>
  <si>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</si>
  <si>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</si>
  <si>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</si>
  <si>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</si>
  <si>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</si>
  <si>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</si>
  <si>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</si>
  <si>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</si>
  <si>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</si>
  <si>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</si>
  <si>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</si>
  <si>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</si>
  <si>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</si>
  <si>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</si>
  <si>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</si>
  <si>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</si>
  <si>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</si>
  <si>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</si>
  <si>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</si>
  <si>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</si>
  <si>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</si>
  <si>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</si>
  <si>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</si>
  <si>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</si>
  <si>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</si>
  <si>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</si>
  <si>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</si>
  <si>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</si>
  <si>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</si>
  <si>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</si>
  <si>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</si>
  <si>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</si>
  <si>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</si>
  <si>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</si>
  <si>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</si>
  <si>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</si>
  <si>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</si>
  <si>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</si>
  <si>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</si>
  <si>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</si>
  <si>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</si>
  <si>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</si>
  <si>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</si>
  <si>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</si>
  <si>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</si>
  <si>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</si>
  <si>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</si>
  <si>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</si>
  <si>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</si>
  <si>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</si>
  <si>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</si>
  <si>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</si>
  <si>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</si>
  <si>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</si>
  <si>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</si>
  <si>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</si>
  <si>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</si>
  <si>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</si>
  <si>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</si>
  <si>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</si>
  <si>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</si>
  <si>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</si>
  <si>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</si>
  <si>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</si>
  <si>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</si>
  <si>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</si>
  <si>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</si>
  <si>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</si>
  <si>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</si>
  <si>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</si>
  <si>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</si>
  <si>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</si>
  <si>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</si>
  <si>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</si>
  <si>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</si>
  <si>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</si>
  <si>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</si>
  <si>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</si>
  <si>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</si>
  <si>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</si>
  <si>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</si>
  <si>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</si>
  <si>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</si>
  <si>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</si>
  <si>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</si>
  <si>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</si>
  <si>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</si>
  <si>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</si>
  <si>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</si>
  <si>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</si>
  <si>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</si>
  <si>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</si>
  <si>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</si>
  <si>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</si>
  <si>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</si>
  <si>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</si>
  <si>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</si>
  <si>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</si>
  <si>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</si>
  <si>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</si>
  <si>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</si>
  <si>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</si>
  <si>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</si>
  <si>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</si>
  <si>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</si>
  <si>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</si>
  <si>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</si>
  <si>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</si>
  <si>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</si>
  <si>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</si>
  <si>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</si>
  <si>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</si>
  <si>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</si>
  <si>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</si>
  <si>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</si>
  <si>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</si>
  <si>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</si>
  <si>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</si>
  <si>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</si>
  <si>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</si>
  <si>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</si>
  <si>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</si>
  <si>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</si>
  <si>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</si>
  <si>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</si>
  <si>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</si>
  <si>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</si>
  <si>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</si>
  <si>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</si>
  <si>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</si>
  <si>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</si>
  <si>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</si>
  <si>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</si>
  <si>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</si>
  <si>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</si>
  <si>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</si>
  <si>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</si>
  <si>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</si>
  <si>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</si>
  <si>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</si>
  <si>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</si>
  <si>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</si>
  <si>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</si>
  <si>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</si>
  <si>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</si>
  <si>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</si>
  <si>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</si>
  <si>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</si>
  <si>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</si>
  <si>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</si>
  <si>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</si>
  <si>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</si>
  <si>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</si>
  <si>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</si>
  <si>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</si>
  <si>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</si>
  <si>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</si>
  <si>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</si>
  <si>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</si>
  <si>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</si>
  <si>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</si>
  <si>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</si>
  <si>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</si>
  <si>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</si>
  <si>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</si>
  <si>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</si>
  <si>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</si>
  <si>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</si>
  <si>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</si>
  <si>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</si>
  <si>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</si>
  <si>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</si>
  <si>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</si>
  <si>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</si>
  <si>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</si>
  <si>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</si>
  <si>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</si>
  <si>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</si>
  <si>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</si>
  <si>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</si>
  <si>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</si>
  <si>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</si>
  <si>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</si>
  <si>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</si>
  <si>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</si>
  <si>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</si>
  <si>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</si>
  <si>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</si>
  <si>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</si>
  <si>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</si>
  <si>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</si>
  <si>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</si>
  <si>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</si>
  <si>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</si>
  <si>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</si>
  <si>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</si>
  <si>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</si>
  <si>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</si>
  <si>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</si>
  <si>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</si>
  <si>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</si>
  <si>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</si>
  <si>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</si>
  <si>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</si>
  <si>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</si>
  <si>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</si>
  <si>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</si>
  <si>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</si>
  <si>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</si>
  <si>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</si>
  <si>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</si>
  <si>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</si>
  <si>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</si>
  <si>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</si>
  <si>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</si>
  <si>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</si>
  <si>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</si>
  <si>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</si>
  <si>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</si>
  <si>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</si>
  <si>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</si>
  <si>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</si>
  <si>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</si>
  <si>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</si>
  <si>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</si>
  <si>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</si>
  <si>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</si>
  <si>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</si>
  <si>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</si>
  <si>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</si>
  <si>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</si>
  <si>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</si>
  <si>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</si>
  <si>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</si>
  <si>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</si>
  <si>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</si>
  <si>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</si>
  <si>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</si>
  <si>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</si>
  <si>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</si>
  <si>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</si>
  <si>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</si>
  <si>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</si>
  <si>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</si>
  <si>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</si>
  <si>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</si>
  <si>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</si>
  <si>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</si>
  <si>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</si>
  <si>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</si>
  <si>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</si>
  <si>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</si>
  <si>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</si>
  <si>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</si>
  <si>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</si>
  <si>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</si>
  <si>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</si>
  <si>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</si>
  <si>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</si>
  <si>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</si>
  <si>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</si>
  <si>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</si>
  <si>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</si>
  <si>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</si>
  <si>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</si>
  <si>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</si>
  <si>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</si>
  <si>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</si>
  <si>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</si>
  <si>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</si>
  <si>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</si>
  <si>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</si>
  <si>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</si>
  <si>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</si>
  <si>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</si>
  <si>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</si>
  <si>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</si>
  <si>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</si>
  <si>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</si>
  <si>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</si>
  <si>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</si>
  <si>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</si>
  <si>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</si>
  <si>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</si>
  <si>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</si>
  <si>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</si>
  <si>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</si>
  <si>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</si>
  <si>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</si>
  <si>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</si>
  <si>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</si>
  <si>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</si>
  <si>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</si>
  <si>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</si>
  <si>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</si>
  <si>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</si>
  <si>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</si>
  <si>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</si>
  <si>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</si>
  <si>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</si>
  <si>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</si>
  <si>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</si>
  <si>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</si>
  <si>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</si>
  <si>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</si>
  <si>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</si>
  <si>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</si>
  <si>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</si>
  <si>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</si>
  <si>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</si>
  <si>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</si>
  <si>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</si>
  <si>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</si>
  <si>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</si>
  <si>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</si>
  <si>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</si>
  <si>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</si>
  <si>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</si>
  <si>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</si>
  <si>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</si>
  <si>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</si>
  <si>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</si>
  <si>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</si>
  <si>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</si>
  <si>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</si>
  <si>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</si>
  <si>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</si>
  <si>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</si>
  <si>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</si>
  <si>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</si>
  <si>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</si>
  <si>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</si>
  <si>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</si>
  <si>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</si>
  <si>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</si>
  <si>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</si>
  <si>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</si>
  <si>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</si>
  <si>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</si>
  <si>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</si>
  <si>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</si>
  <si>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</si>
  <si>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</si>
  <si>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</si>
  <si>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</si>
  <si>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</si>
  <si>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</si>
  <si>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</si>
  <si>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</si>
  <si>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</si>
  <si>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</si>
  <si>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</si>
  <si>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</si>
  <si>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</si>
  <si>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</si>
  <si>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</si>
  <si>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</si>
  <si>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</si>
  <si>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</si>
  <si>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</si>
  <si>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</si>
  <si>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</si>
  <si>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</si>
  <si>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</si>
  <si>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</si>
  <si>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</si>
  <si>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</si>
  <si>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</si>
  <si>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</si>
  <si>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</si>
  <si>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</si>
  <si>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</si>
  <si>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</si>
  <si>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</si>
  <si>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</si>
  <si>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</si>
  <si>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</si>
  <si>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</si>
  <si>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</si>
  <si>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</si>
  <si>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</si>
  <si>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</si>
  <si>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</si>
  <si>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</si>
  <si>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</si>
  <si>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</si>
  <si>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</si>
  <si>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</si>
  <si>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</si>
  <si>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</si>
  <si>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</si>
  <si>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</si>
  <si>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</si>
  <si>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</si>
  <si>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</si>
  <si>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</si>
  <si>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</si>
  <si>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</si>
  <si>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</si>
  <si>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</si>
  <si>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</si>
  <si>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</si>
  <si>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</si>
  <si>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</si>
  <si>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</si>
  <si>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</si>
  <si>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</si>
  <si>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</si>
  <si>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</si>
  <si>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</si>
  <si>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</si>
  <si>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</si>
  <si>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</si>
  <si>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</si>
  <si>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</si>
  <si>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</si>
  <si>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</si>
  <si>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</si>
  <si>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</si>
  <si>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</si>
  <si>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</si>
  <si>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</si>
  <si>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</si>
  <si>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</si>
  <si>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</si>
  <si>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</si>
  <si>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</si>
  <si>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</si>
  <si>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</si>
  <si>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</si>
  <si>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</si>
  <si>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</si>
  <si>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</si>
  <si>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</si>
  <si>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</si>
  <si>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</si>
  <si>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</si>
  <si>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</si>
  <si>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</si>
  <si>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</si>
  <si>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</si>
  <si>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</si>
  <si>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</si>
  <si>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</si>
  <si>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</si>
  <si>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</si>
  <si>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</si>
  <si>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</si>
  <si>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</si>
  <si>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</si>
  <si>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</si>
  <si>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</si>
  <si>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</si>
  <si>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</si>
  <si>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</si>
  <si>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</si>
  <si>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</si>
  <si>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</si>
  <si>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</si>
  <si>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</si>
  <si>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</si>
  <si>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</si>
  <si>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</si>
  <si>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</si>
  <si>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</si>
  <si>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</si>
  <si>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</si>
  <si>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</si>
  <si>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</si>
  <si>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</si>
  <si>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</si>
  <si>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</si>
  <si>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</si>
  <si>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</si>
  <si>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</si>
  <si>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</si>
  <si>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</si>
  <si>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</si>
  <si>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</si>
  <si>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</si>
  <si>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</si>
  <si>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</si>
  <si>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</si>
  <si>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</si>
  <si>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</si>
  <si>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</si>
  <si>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</si>
  <si>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</si>
  <si>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</si>
  <si>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</si>
  <si>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</si>
  <si>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</si>
  <si>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</si>
  <si>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</si>
  <si>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</si>
  <si>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</si>
  <si>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</si>
  <si>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</si>
  <si>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</si>
  <si>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</si>
  <si>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</si>
  <si>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</si>
  <si>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</si>
  <si>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</si>
  <si>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</si>
  <si>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</si>
  <si>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</si>
  <si>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</si>
  <si>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</si>
  <si>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</si>
  <si>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</si>
  <si>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</si>
  <si>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</si>
  <si>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</si>
  <si>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</si>
  <si>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</si>
  <si>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</si>
  <si>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</si>
  <si>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</si>
  <si>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</si>
  <si>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</si>
  <si>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</si>
  <si>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</si>
  <si>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</si>
  <si>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</si>
  <si>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</si>
  <si>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</si>
  <si>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</si>
  <si>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</si>
  <si>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</si>
  <si>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</si>
  <si>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</si>
  <si>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</si>
  <si>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</si>
  <si>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</si>
  <si>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</si>
  <si>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</si>
  <si>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</si>
  <si>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</si>
  <si>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</si>
  <si>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</si>
  <si>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</si>
  <si>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</si>
  <si>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</si>
  <si>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</si>
  <si>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</si>
  <si>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</si>
  <si>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</si>
  <si>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</si>
  <si>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</si>
  <si>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</si>
  <si>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</si>
  <si>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</si>
  <si>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</si>
  <si>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</si>
  <si>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</si>
  <si>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</si>
  <si>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</si>
  <si>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</si>
  <si>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</si>
  <si>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</si>
  <si>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</si>
  <si>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</si>
  <si>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</si>
  <si>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</si>
  <si>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</si>
  <si>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</si>
  <si>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</si>
  <si>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</si>
  <si>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</si>
  <si>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</si>
  <si>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</si>
  <si>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</si>
  <si>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</si>
  <si>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</si>
  <si>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</si>
  <si>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</si>
  <si>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</si>
  <si>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</si>
  <si>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</si>
  <si>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</si>
  <si>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</si>
  <si>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</si>
  <si>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</si>
  <si>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</si>
  <si>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</si>
  <si>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</si>
  <si>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</si>
  <si>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</si>
  <si>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</si>
  <si>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</si>
  <si>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</si>
  <si>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</si>
  <si>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</si>
  <si>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</si>
  <si>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</si>
  <si>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</si>
  <si>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</si>
  <si>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</si>
  <si>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</si>
  <si>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</si>
  <si>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</si>
  <si>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</si>
  <si>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</si>
  <si>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</si>
  <si>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</si>
  <si>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</si>
  <si>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</si>
  <si>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</si>
  <si>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</si>
  <si>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</si>
  <si>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</si>
  <si>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</si>
  <si>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</si>
  <si>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</si>
  <si>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</si>
  <si>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</si>
  <si>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</si>
  <si>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</si>
  <si>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</si>
  <si>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</si>
  <si>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</si>
  <si>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</si>
  <si>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</si>
  <si>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</si>
  <si>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</si>
  <si>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</si>
  <si>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</si>
  <si>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</si>
  <si>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</si>
  <si>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</si>
  <si>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</si>
  <si>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</si>
  <si>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</si>
  <si>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</si>
  <si>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</si>
  <si>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</si>
  <si>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</si>
  <si>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</si>
  <si>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</si>
  <si>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</si>
  <si>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</si>
  <si>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</si>
  <si>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</si>
  <si>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</si>
  <si>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</si>
  <si>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</si>
  <si>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</si>
  <si>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</si>
  <si>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</si>
  <si>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</si>
  <si>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</si>
  <si>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</si>
  <si>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</si>
  <si>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</si>
  <si>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</si>
  <si>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</si>
  <si>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</si>
  <si>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</si>
  <si>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</si>
  <si>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</si>
  <si>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</si>
  <si>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</si>
  <si>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</si>
  <si>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</si>
  <si>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</si>
  <si>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</si>
  <si>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</si>
  <si>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</si>
  <si>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</si>
  <si>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</si>
  <si>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</si>
  <si>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</si>
  <si>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</si>
  <si>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</si>
  <si>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</si>
  <si>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</si>
  <si>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</si>
  <si>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</si>
  <si>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</si>
  <si>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</si>
  <si>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</si>
  <si>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</si>
  <si>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</si>
  <si>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</si>
  <si>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</si>
  <si>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</si>
  <si>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</si>
  <si>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</si>
  <si>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</si>
  <si>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</si>
  <si>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</si>
  <si>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</si>
  <si>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</si>
  <si>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</si>
  <si>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</si>
  <si>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</si>
  <si>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</si>
  <si>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</si>
  <si>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</si>
  <si>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</si>
  <si>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</si>
  <si>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</si>
  <si>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</si>
  <si>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</si>
  <si>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</si>
  <si>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</si>
  <si>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</si>
  <si>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</si>
  <si>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</si>
  <si>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</si>
  <si>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</si>
  <si>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</si>
  <si>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</si>
  <si>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</si>
  <si>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</si>
  <si>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</si>
  <si>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</si>
  <si>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</si>
  <si>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</si>
  <si>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</si>
  <si>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</si>
  <si>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</si>
  <si>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</si>
  <si>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</si>
  <si>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</si>
  <si>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</si>
  <si>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</si>
  <si>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</si>
  <si>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</si>
  <si>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</si>
  <si>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</si>
  <si>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</si>
  <si>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</si>
  <si>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</si>
  <si>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</si>
  <si>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</si>
  <si>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</si>
  <si>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</si>
  <si>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</si>
  <si>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</si>
  <si>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</si>
  <si>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</si>
  <si>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</si>
  <si>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</si>
  <si>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</si>
  <si>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</si>
  <si>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</si>
  <si>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</si>
  <si>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</si>
  <si>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</si>
  <si>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</si>
  <si>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</si>
  <si>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</si>
  <si>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</si>
  <si>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</si>
  <si>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</si>
  <si>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</si>
  <si>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</si>
  <si>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</si>
  <si>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</si>
  <si>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</si>
  <si>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</si>
  <si>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</si>
  <si>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</si>
  <si>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</si>
  <si>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</si>
  <si>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</si>
  <si>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</si>
  <si>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</si>
  <si>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</si>
  <si>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</si>
  <si>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</si>
  <si>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</si>
  <si>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</si>
  <si>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</si>
  <si>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</si>
  <si>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</si>
  <si>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</si>
  <si>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</si>
  <si>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</si>
  <si>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</si>
  <si>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</si>
  <si>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</si>
  <si>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</si>
  <si>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</si>
  <si>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</si>
  <si>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</si>
  <si>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</si>
  <si>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</si>
  <si>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</si>
  <si>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</si>
  <si>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</si>
  <si>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</si>
  <si>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</si>
  <si>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</si>
  <si>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</si>
  <si>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</si>
  <si>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</si>
  <si>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</si>
  <si>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</si>
  <si>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</si>
  <si>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</si>
  <si>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</si>
  <si>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</si>
  <si>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</si>
  <si>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</si>
  <si>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</si>
  <si>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</si>
  <si>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</si>
  <si>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</si>
  <si>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</si>
  <si>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</si>
  <si>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</si>
  <si>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</si>
  <si>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</si>
  <si>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</si>
  <si>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</si>
  <si>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</si>
  <si>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</si>
  <si>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</si>
  <si>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</si>
  <si>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</si>
  <si>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</si>
  <si>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</si>
  <si>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</si>
  <si>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</si>
  <si>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</si>
  <si>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</si>
  <si>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</si>
  <si>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</si>
  <si>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</si>
  <si>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</si>
  <si>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</si>
  <si>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</si>
  <si>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</si>
  <si>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</si>
  <si>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</si>
  <si>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</si>
  <si>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</si>
  <si>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</si>
  <si>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</si>
  <si>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</si>
  <si>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</si>
  <si>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</si>
  <si>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</si>
  <si>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</si>
  <si>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</si>
  <si>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</si>
  <si>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</si>
  <si>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</si>
  <si>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</si>
  <si>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</si>
  <si>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</si>
  <si>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</si>
  <si>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</si>
  <si>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</si>
  <si>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</si>
  <si>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</si>
  <si>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</si>
  <si>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</si>
  <si>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</si>
  <si>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</si>
  <si>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</si>
  <si>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</si>
  <si>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</si>
  <si>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</si>
  <si>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</si>
  <si>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</si>
  <si>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</si>
  <si>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</si>
  <si>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</si>
  <si>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</si>
  <si>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</si>
  <si>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</si>
  <si>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</si>
  <si>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</si>
  <si>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</si>
  <si>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</si>
  <si>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</si>
  <si>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</si>
  <si>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</si>
  <si>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</si>
  <si>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</si>
  <si>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</si>
  <si>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</si>
  <si>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</si>
  <si>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</si>
  <si>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</si>
  <si>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</si>
  <si>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</si>
  <si>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</si>
  <si>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</si>
  <si>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</si>
  <si>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</si>
  <si>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</si>
  <si>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</si>
  <si>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</si>
  <si>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</si>
  <si>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</si>
  <si>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</si>
  <si>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</si>
  <si>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</si>
  <si>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</si>
  <si>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</si>
  <si>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</si>
  <si>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</si>
  <si>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</si>
  <si>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</si>
  <si>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</si>
  <si>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</si>
  <si>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</si>
  <si>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</si>
  <si>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</si>
  <si>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</si>
  <si>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</si>
  <si>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</si>
  <si>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</si>
  <si>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</si>
  <si>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</si>
  <si>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</si>
  <si>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</si>
  <si>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</si>
  <si>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</si>
  <si>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</si>
  <si>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</si>
  <si>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</si>
  <si>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</si>
  <si>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</si>
  <si>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</si>
  <si>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</si>
  <si>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</si>
  <si>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</si>
  <si>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</si>
  <si>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</si>
  <si>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</si>
  <si>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</si>
  <si>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</si>
  <si>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</si>
  <si>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</si>
  <si>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</si>
  <si>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</si>
  <si>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</si>
  <si>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</si>
  <si>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</si>
  <si>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</si>
  <si>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</si>
  <si>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</si>
  <si>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</si>
  <si>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</si>
  <si>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</si>
  <si>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</si>
  <si>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</si>
  <si>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</si>
  <si>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</si>
  <si>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</si>
  <si>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</si>
  <si>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</si>
  <si>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</si>
  <si>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</si>
  <si>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</si>
  <si>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</si>
  <si>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</si>
  <si>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</si>
  <si>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</si>
  <si>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</si>
  <si>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</si>
  <si>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</si>
  <si>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</si>
  <si>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</si>
  <si>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</si>
  <si>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</si>
  <si>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</si>
  <si>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</si>
  <si>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</si>
  <si>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</si>
  <si>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</si>
  <si>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</si>
  <si>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</si>
  <si>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</si>
  <si>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</si>
  <si>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</si>
  <si>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</si>
  <si>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</si>
  <si>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</si>
  <si>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</si>
  <si>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</si>
  <si>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</si>
  <si>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</si>
  <si>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</si>
  <si>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</si>
  <si>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</si>
  <si>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</si>
  <si>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</si>
  <si>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</si>
  <si>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</si>
  <si>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</si>
  <si>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</si>
  <si>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</si>
  <si>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</si>
  <si>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</si>
  <si>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</si>
  <si>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</si>
  <si>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</si>
  <si>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</si>
  <si>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</si>
  <si>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</si>
  <si>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</si>
  <si>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</si>
  <si>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</si>
  <si>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</si>
  <si>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</si>
  <si>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</si>
  <si>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</si>
  <si>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</si>
  <si>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</si>
  <si>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</si>
  <si>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</si>
  <si>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</si>
  <si>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</si>
  <si>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</si>
  <si>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</si>
  <si>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</si>
  <si>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</si>
  <si>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</si>
  <si>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</si>
  <si>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</si>
  <si>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</si>
  <si>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</si>
  <si>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</si>
  <si>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</si>
  <si>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</si>
  <si>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</si>
  <si>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</si>
  <si>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</si>
  <si>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</si>
  <si>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</si>
  <si>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</si>
  <si>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</si>
  <si>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</si>
  <si>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</si>
  <si>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</si>
  <si>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</si>
  <si>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</si>
  <si>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</si>
  <si>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</si>
  <si>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</si>
  <si>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</si>
  <si>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</si>
  <si>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</si>
  <si>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</si>
  <si>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</si>
  <si>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</si>
  <si>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</si>
  <si>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</si>
  <si>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</si>
  <si>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</si>
  <si>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</si>
  <si>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</si>
  <si>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</si>
  <si>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</si>
  <si>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</si>
  <si>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</si>
  <si>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</si>
  <si>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</si>
  <si>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</si>
  <si>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</si>
  <si>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</si>
  <si>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</si>
  <si>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</si>
  <si>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</si>
  <si>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</si>
  <si>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</si>
  <si>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</si>
  <si>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</si>
  <si>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</si>
  <si>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</si>
  <si>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</si>
  <si>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</si>
  <si>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</si>
  <si>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</si>
  <si>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</si>
  <si>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</si>
  <si>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</si>
  <si>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</si>
  <si>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</si>
  <si>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</si>
  <si>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</si>
  <si>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</si>
  <si>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</si>
  <si>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</si>
  <si>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</si>
  <si>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</si>
  <si>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</si>
  <si>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</si>
  <si>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</si>
  <si>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</si>
  <si>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</si>
  <si>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</si>
  <si>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</si>
  <si>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</si>
  <si>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</si>
  <si>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</si>
  <si>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</si>
  <si>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</si>
  <si>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</si>
  <si>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</si>
  <si>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</si>
  <si>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</si>
  <si>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</si>
  <si>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</si>
  <si>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</si>
  <si>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</si>
  <si>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</si>
  <si>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</si>
  <si>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</si>
  <si>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</si>
  <si>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</si>
  <si>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</si>
  <si>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</si>
  <si>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</si>
  <si>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</si>
  <si>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</si>
  <si>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</si>
  <si>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</si>
  <si>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</si>
  <si>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</si>
  <si>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</si>
  <si>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</si>
  <si>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</si>
  <si>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</si>
  <si>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</si>
  <si>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</si>
  <si>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</si>
  <si>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</si>
  <si>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</si>
  <si>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</si>
  <si>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</si>
  <si>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</si>
  <si>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</si>
  <si>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</si>
  <si>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</si>
  <si>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</si>
  <si>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</si>
  <si>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</si>
  <si>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</si>
  <si>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</si>
  <si>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</si>
  <si>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</si>
  <si>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</si>
  <si>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</si>
  <si>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</si>
  <si>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</si>
  <si>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</si>
  <si>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</si>
  <si>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</si>
  <si>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</si>
  <si>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</si>
  <si>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</si>
  <si>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</si>
  <si>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</si>
  <si>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</si>
  <si>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</si>
  <si>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</si>
  <si>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</si>
  <si>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</si>
  <si>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</si>
  <si>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</si>
  <si>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</si>
  <si>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</si>
  <si>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</si>
  <si>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</si>
  <si>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</si>
  <si>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</si>
  <si>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</si>
  <si>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</si>
  <si>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</si>
  <si>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</si>
  <si>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</si>
  <si>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</si>
  <si>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</si>
  <si>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</si>
  <si>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</si>
  <si>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</si>
  <si>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</si>
  <si>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</si>
  <si>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</si>
  <si>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</si>
  <si>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</si>
  <si>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</si>
  <si>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</si>
  <si>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</si>
  <si>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</si>
  <si>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</si>
  <si>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</si>
  <si>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</si>
  <si>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</si>
  <si>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</si>
  <si>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</si>
  <si>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</si>
  <si>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</si>
  <si>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</si>
  <si>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</si>
  <si>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</si>
  <si>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</si>
  <si>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</si>
  <si>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</si>
  <si>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</si>
  <si>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</si>
  <si>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</si>
  <si>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</si>
  <si>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</si>
  <si>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</si>
  <si>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</si>
  <si>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</si>
  <si>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</si>
  <si>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</si>
  <si>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</si>
  <si>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</si>
  <si>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</si>
  <si>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</si>
  <si>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</si>
  <si>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</si>
  <si>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</si>
  <si>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</si>
  <si>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</si>
  <si>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</si>
  <si>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</si>
  <si>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</si>
  <si>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</si>
  <si>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</si>
  <si>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</si>
  <si>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</si>
  <si>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</si>
  <si>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</si>
  <si>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</si>
  <si>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</si>
  <si>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</si>
  <si>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</si>
  <si>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</si>
  <si>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</si>
  <si>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</si>
  <si>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</si>
  <si>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</si>
  <si>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</si>
  <si>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</si>
  <si>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</si>
  <si>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</si>
  <si>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</si>
  <si>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</si>
  <si>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</si>
  <si>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</si>
  <si>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</si>
  <si>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</si>
  <si>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</si>
  <si>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</si>
  <si>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</si>
  <si>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</si>
  <si>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</si>
  <si>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</si>
  <si>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</si>
  <si>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</si>
  <si>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</si>
  <si>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</si>
  <si>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</si>
  <si>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</si>
  <si>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</si>
  <si>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</si>
  <si>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</si>
  <si>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</si>
  <si>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</si>
  <si>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</si>
  <si>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</si>
  <si>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</si>
  <si>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</si>
  <si>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</si>
  <si>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</si>
  <si>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</si>
  <si>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</si>
  <si>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</si>
  <si>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</si>
  <si>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</si>
  <si>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</si>
  <si>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</si>
  <si>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</si>
  <si>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</si>
  <si>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</si>
  <si>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</si>
  <si>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</si>
  <si>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</si>
  <si>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</si>
  <si>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</si>
  <si>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</si>
  <si>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</si>
  <si>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</si>
  <si>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</si>
  <si>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</si>
  <si>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</si>
  <si>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</si>
  <si>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</si>
  <si>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</si>
  <si>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</si>
  <si>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</si>
  <si>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</si>
  <si>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</si>
  <si>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</si>
  <si>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</si>
  <si>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</si>
  <si>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</si>
  <si>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</si>
  <si>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</si>
  <si>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</si>
  <si>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</si>
  <si>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</si>
  <si>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</si>
  <si>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</si>
  <si>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</si>
  <si>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</si>
  <si>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</si>
  <si>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</si>
  <si>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</si>
  <si>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</si>
  <si>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</si>
  <si>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</si>
  <si>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</si>
  <si>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</si>
  <si>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</si>
  <si>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</si>
  <si>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</si>
  <si>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</si>
  <si>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</si>
  <si>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</si>
  <si>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</si>
  <si>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</si>
  <si>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</si>
  <si>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</si>
  <si>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</si>
  <si>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</si>
  <si>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</si>
  <si>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</si>
  <si>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</si>
  <si>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</si>
  <si>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</si>
  <si>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</si>
  <si>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</si>
  <si>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</si>
  <si>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</si>
  <si>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</si>
  <si>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</si>
  <si>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</si>
  <si>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</si>
  <si>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</si>
  <si>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</si>
  <si>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</si>
  <si>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</si>
  <si>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</si>
  <si>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</si>
  <si>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</si>
  <si>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</si>
  <si>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</si>
  <si>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</si>
  <si>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</si>
  <si>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</si>
  <si>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</si>
  <si>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</si>
  <si>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</si>
  <si>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</si>
  <si>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</si>
  <si>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</si>
  <si>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</si>
  <si>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</si>
  <si>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</si>
  <si>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</si>
  <si>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</si>
  <si>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</si>
  <si>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</si>
  <si>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</si>
  <si>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</si>
  <si>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</si>
  <si>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</si>
  <si>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</si>
  <si>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</si>
  <si>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</si>
  <si>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</si>
  <si>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</si>
  <si>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</si>
  <si>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</si>
  <si>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</si>
  <si>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</si>
  <si>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</si>
  <si>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</si>
  <si>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</si>
  <si>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</si>
  <si>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</si>
  <si>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</si>
  <si>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</si>
  <si>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</si>
  <si>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</si>
  <si>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</si>
  <si>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</si>
  <si>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</si>
  <si>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</si>
  <si>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</si>
  <si>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</si>
  <si>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</si>
  <si>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</si>
  <si>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</si>
  <si>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</si>
  <si>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</si>
  <si>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</si>
  <si>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</si>
  <si>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</si>
  <si>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</si>
  <si>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</si>
  <si>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</si>
  <si>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</si>
  <si>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</si>
  <si>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</si>
  <si>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</si>
  <si>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</si>
  <si>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</si>
  <si>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</si>
  <si>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</si>
  <si>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</si>
  <si>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</si>
  <si>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</si>
  <si>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</si>
  <si>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</si>
  <si>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</si>
  <si>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</si>
  <si>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</si>
  <si>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</si>
  <si>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</si>
  <si>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</si>
  <si>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</si>
  <si>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</si>
  <si>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</si>
  <si>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</si>
  <si>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</si>
  <si>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</si>
  <si>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</si>
  <si>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</si>
  <si>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</si>
  <si>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</si>
  <si>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</si>
  <si>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</si>
  <si>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</si>
  <si>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</si>
  <si>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</si>
  <si>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</si>
  <si>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</si>
  <si>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</si>
  <si>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</si>
  <si>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</si>
  <si>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</si>
  <si>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</si>
  <si>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</si>
  <si>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</si>
  <si>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</si>
  <si>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</si>
  <si>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</si>
  <si>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</si>
  <si>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</si>
  <si>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</si>
  <si>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</si>
  <si>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</si>
  <si>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</si>
  <si>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</si>
  <si>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</si>
  <si>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</si>
  <si>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</si>
  <si>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</si>
  <si>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</si>
  <si>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</si>
  <si>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</si>
  <si>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</si>
  <si>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</si>
  <si>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</si>
  <si>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</si>
  <si>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</si>
  <si>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</si>
  <si>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</si>
  <si>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</si>
  <si>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</si>
  <si>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</si>
  <si>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</si>
  <si>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</si>
  <si>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</si>
  <si>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</si>
  <si>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</si>
  <si>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</si>
  <si>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</si>
  <si>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</si>
  <si>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</si>
  <si>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</si>
  <si>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</si>
  <si>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</si>
  <si>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</si>
  <si>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</si>
  <si>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</si>
  <si>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</si>
  <si>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</si>
  <si>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</si>
  <si>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</si>
  <si>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</si>
  <si>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</si>
  <si>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</si>
  <si>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</si>
  <si>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</si>
  <si>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</si>
  <si>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</si>
  <si>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</si>
  <si>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</si>
  <si>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</si>
  <si>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</si>
  <si>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</si>
  <si>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</si>
  <si>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</si>
  <si>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</si>
  <si>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</si>
  <si>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</si>
  <si>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</si>
  <si>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</si>
  <si>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</si>
  <si>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</si>
  <si>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</si>
  <si>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</si>
  <si>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</si>
  <si>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</si>
  <si>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</si>
  <si>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</si>
  <si>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</si>
  <si>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</si>
  <si>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</si>
  <si>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</si>
  <si>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</si>
  <si>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</si>
  <si>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</si>
  <si>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</si>
  <si>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</si>
  <si>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</si>
  <si>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</si>
  <si>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</si>
  <si>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</si>
  <si>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</si>
  <si>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</si>
  <si>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</si>
  <si>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</si>
  <si>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</si>
  <si>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</si>
  <si>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</si>
  <si>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</si>
  <si>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</si>
  <si>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</si>
  <si>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</si>
  <si>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</si>
  <si>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</si>
  <si>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</si>
  <si>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</si>
  <si>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</si>
  <si>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</si>
  <si>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</si>
  <si>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</si>
  <si>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</si>
  <si>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</si>
  <si>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</si>
  <si>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</si>
  <si>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</si>
  <si>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</si>
  <si>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</si>
  <si>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</si>
  <si>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</si>
  <si>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</si>
  <si>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</si>
  <si>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</si>
  <si>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</si>
  <si>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</si>
  <si>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</si>
  <si>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</si>
  <si>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</si>
  <si>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</si>
  <si>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</si>
  <si>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</si>
  <si>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</si>
  <si>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</si>
  <si>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</si>
  <si>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</si>
  <si>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</si>
  <si>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</si>
  <si>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</si>
  <si>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</si>
  <si>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</si>
  <si>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</si>
  <si>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</si>
  <si>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</si>
  <si>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</si>
  <si>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</si>
  <si>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</si>
  <si>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</si>
  <si>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</si>
  <si>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</si>
  <si>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</si>
  <si>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</si>
  <si>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</si>
  <si>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</si>
  <si>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</si>
  <si>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</si>
  <si>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</si>
  <si>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</si>
  <si>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</si>
  <si>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</si>
  <si>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</si>
  <si>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</si>
  <si>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</si>
  <si>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</si>
  <si>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</si>
  <si>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</si>
  <si>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</si>
  <si>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</si>
  <si>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</si>
  <si>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</si>
  <si>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</si>
  <si>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</si>
  <si>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</si>
  <si>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</si>
  <si>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</si>
  <si>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</si>
  <si>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</si>
  <si>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</si>
  <si>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</si>
  <si>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</si>
  <si>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</si>
  <si>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</si>
  <si>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</si>
  <si>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</si>
  <si>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</si>
  <si>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</si>
  <si>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</si>
  <si>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</si>
  <si>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</si>
  <si>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</si>
  <si>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</si>
  <si>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</si>
  <si>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</si>
  <si>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</si>
  <si>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</si>
  <si>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</si>
  <si>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</si>
  <si>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</si>
  <si>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</si>
  <si>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</si>
  <si>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</si>
  <si>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</si>
  <si>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</si>
  <si>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</si>
  <si>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</si>
  <si>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</si>
  <si>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</si>
  <si>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</si>
  <si>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</si>
  <si>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</si>
  <si>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</si>
  <si>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</si>
  <si>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</si>
  <si>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</si>
  <si>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</si>
  <si>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</si>
  <si>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</si>
  <si>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</si>
  <si>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</si>
  <si>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</si>
  <si>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</si>
  <si>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</si>
  <si>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</si>
  <si>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</si>
  <si>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</si>
  <si>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</si>
  <si>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</si>
  <si>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</si>
  <si>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</si>
  <si>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</si>
  <si>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</si>
  <si>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</si>
  <si>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</si>
  <si>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</si>
  <si>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</si>
  <si>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</si>
  <si>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</si>
  <si>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</si>
  <si>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</si>
  <si>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</si>
  <si>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</si>
  <si>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</si>
  <si>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</si>
  <si>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</si>
  <si>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</si>
  <si>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</si>
  <si>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</si>
  <si>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</si>
  <si>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</si>
  <si>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</si>
  <si>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</si>
  <si>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</si>
  <si>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</si>
  <si>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</si>
  <si>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</si>
  <si>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</si>
  <si>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</si>
  <si>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</si>
  <si>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</si>
  <si>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</si>
  <si>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</si>
  <si>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</si>
  <si>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</si>
  <si>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</si>
  <si>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</si>
  <si>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</si>
  <si>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</si>
  <si>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</si>
  <si>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</si>
  <si>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</si>
  <si>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</si>
  <si>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</si>
  <si>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</si>
  <si>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</si>
  <si>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</si>
  <si>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</si>
  <si>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</si>
  <si>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</si>
  <si>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</si>
  <si>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</si>
  <si>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</si>
  <si>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</si>
  <si>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</si>
  <si>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</si>
  <si>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</si>
  <si>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</si>
  <si>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</si>
  <si>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</si>
  <si>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</si>
  <si>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</si>
  <si>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</si>
  <si>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</si>
  <si>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</si>
  <si>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</si>
  <si>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</si>
  <si>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</si>
  <si>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</si>
  <si>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</si>
  <si>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</si>
  <si>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</si>
  <si>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</si>
  <si>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</si>
  <si>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</si>
  <si>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</si>
  <si>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</si>
  <si>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</si>
  <si>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</si>
  <si>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</si>
  <si>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</si>
  <si>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</si>
  <si>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</si>
  <si>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</si>
  <si>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</si>
  <si>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</si>
  <si>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</si>
  <si>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</si>
  <si>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</si>
  <si>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</si>
  <si>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</si>
  <si>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</si>
  <si>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</si>
  <si>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</si>
  <si>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</si>
  <si>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</si>
  <si>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</si>
  <si>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</si>
  <si>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</si>
  <si>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</si>
  <si>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</si>
  <si>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</si>
  <si>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</si>
  <si>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</si>
  <si>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</si>
  <si>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</si>
  <si>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</si>
  <si>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</si>
  <si>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</si>
  <si>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</si>
  <si>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</si>
  <si>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</si>
  <si>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</si>
  <si>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</si>
  <si>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</si>
  <si>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</si>
  <si>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</si>
  <si>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</si>
  <si>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</si>
  <si>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</si>
  <si>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</si>
  <si>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</si>
  <si>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</si>
  <si>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</si>
  <si>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</si>
  <si>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</si>
  <si>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</si>
  <si>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</si>
  <si>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</si>
  <si>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</si>
  <si>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</si>
  <si>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</si>
  <si>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</si>
  <si>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</si>
  <si>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</si>
  <si>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</si>
  <si>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</si>
  <si>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</si>
  <si>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</si>
  <si>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</si>
  <si>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</si>
  <si>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</si>
  <si>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</si>
  <si>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</si>
  <si>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</si>
  <si>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</si>
  <si>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</si>
  <si>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</si>
  <si>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</si>
  <si>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</si>
  <si>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</si>
  <si>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</si>
  <si>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</si>
  <si>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</si>
  <si>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</si>
  <si>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</si>
  <si>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</si>
  <si>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</si>
  <si>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</si>
  <si>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</si>
  <si>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</si>
  <si>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</si>
  <si>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</si>
  <si>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</si>
  <si>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</si>
  <si>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</si>
  <si>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</si>
  <si>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</si>
  <si>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</si>
  <si>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</si>
  <si>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</si>
  <si>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</si>
  <si>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</si>
  <si>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</si>
  <si>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</si>
  <si>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</si>
  <si>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</si>
  <si>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</si>
  <si>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</si>
  <si>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</si>
  <si>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</si>
  <si>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</si>
  <si>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</si>
  <si>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</si>
  <si>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</si>
  <si>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</si>
  <si>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</si>
  <si>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</si>
  <si>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</si>
  <si>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</si>
  <si>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</si>
  <si>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</si>
  <si>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</si>
  <si>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</si>
  <si>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</si>
  <si>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</si>
  <si>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</si>
  <si>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</si>
  <si>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</si>
  <si>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</si>
  <si>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</si>
  <si>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</si>
  <si>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</si>
  <si>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</si>
  <si>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</si>
  <si>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</si>
  <si>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</si>
  <si>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</si>
  <si>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</si>
  <si>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</si>
  <si>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</si>
  <si>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</si>
  <si>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</si>
  <si>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</si>
  <si>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</si>
  <si>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</si>
  <si>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</si>
  <si>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</si>
  <si>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</si>
  <si>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</si>
  <si>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</si>
  <si>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</si>
  <si>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</si>
  <si>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</si>
  <si>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</si>
  <si>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</si>
  <si>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</si>
  <si>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</si>
  <si>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</si>
  <si>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</si>
  <si>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</si>
  <si>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</si>
  <si>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</si>
  <si>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</si>
  <si>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</si>
  <si>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</si>
  <si>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</si>
  <si>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</si>
  <si>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</si>
  <si>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</si>
  <si>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</si>
  <si>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</si>
  <si>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</si>
  <si>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</si>
  <si>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</si>
  <si>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</si>
  <si>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</si>
  <si>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</si>
  <si>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</si>
  <si>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</si>
  <si>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</si>
  <si>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</si>
  <si>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</si>
  <si>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</si>
  <si>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</si>
  <si>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</si>
  <si>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</si>
  <si>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</si>
  <si>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</si>
  <si>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</si>
  <si>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</si>
  <si>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</si>
  <si>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</si>
  <si>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</si>
  <si>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</si>
  <si>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</si>
  <si>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</si>
  <si>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</si>
  <si>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</si>
  <si>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</si>
  <si>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</si>
  <si>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</si>
  <si>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</si>
  <si>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</si>
  <si>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</si>
  <si>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</si>
  <si>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</si>
  <si>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</si>
  <si>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</si>
  <si>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</si>
  <si>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</si>
  <si>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</si>
  <si>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</si>
  <si>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</si>
  <si>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</si>
  <si>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</si>
  <si>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</si>
  <si>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</si>
  <si>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</si>
  <si>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</si>
  <si>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</si>
  <si>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</si>
  <si>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</si>
  <si>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</si>
  <si>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</si>
  <si>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</si>
  <si>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</si>
  <si>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</si>
  <si>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</si>
  <si>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</si>
  <si>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</si>
  <si>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</si>
  <si>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</si>
  <si>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</si>
  <si>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</si>
  <si>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</si>
  <si>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</si>
  <si>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</si>
  <si>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</si>
  <si>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</si>
  <si>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</si>
  <si>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</si>
  <si>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</si>
  <si>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</si>
  <si>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</si>
  <si>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</si>
  <si>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</si>
  <si>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</si>
  <si>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</si>
  <si>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</si>
  <si>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</si>
  <si>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</si>
  <si>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</si>
  <si>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</si>
  <si>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</si>
  <si>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</si>
  <si>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</si>
  <si>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</si>
  <si>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</si>
  <si>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</si>
  <si>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</si>
  <si>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</si>
  <si>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</si>
  <si>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</si>
  <si>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</si>
  <si>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</si>
  <si>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</si>
  <si>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</si>
  <si>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</si>
  <si>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</si>
  <si>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</si>
  <si>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</si>
  <si>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</si>
  <si>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</si>
  <si>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</si>
  <si>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</si>
  <si>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</si>
  <si>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</si>
  <si>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</si>
  <si>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</si>
  <si>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</si>
  <si>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</si>
  <si>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</si>
  <si>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</si>
  <si>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</si>
  <si>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</si>
  <si>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</si>
  <si>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</si>
  <si>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</si>
  <si>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</si>
  <si>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</si>
  <si>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</si>
  <si>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</si>
  <si>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</si>
  <si>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</si>
  <si>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</si>
  <si>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</si>
  <si>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</si>
  <si>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</si>
  <si>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</si>
  <si>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</si>
  <si>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</si>
  <si>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</si>
  <si>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</si>
  <si>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</si>
  <si>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</si>
  <si>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</si>
  <si>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</si>
  <si>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</si>
  <si>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</si>
  <si>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</si>
  <si>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</si>
  <si>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</si>
  <si>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</si>
  <si>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</si>
  <si>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</si>
  <si>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</si>
  <si>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</si>
  <si>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</si>
  <si>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</si>
  <si>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</si>
  <si>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</si>
  <si>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</si>
  <si>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</si>
  <si>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</si>
  <si>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</si>
  <si>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</si>
  <si>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</si>
  <si>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</si>
  <si>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</si>
  <si>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</si>
  <si>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</si>
  <si>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</si>
  <si>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</si>
  <si>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</si>
  <si>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</si>
  <si>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</si>
  <si>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</si>
  <si>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</si>
  <si>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</si>
  <si>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</si>
  <si>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</si>
  <si>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</si>
  <si>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</si>
  <si>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</si>
  <si>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</si>
  <si>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</si>
  <si>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</si>
  <si>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</si>
  <si>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</si>
  <si>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</si>
  <si>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</si>
  <si>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</si>
  <si>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</si>
  <si>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</si>
  <si>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</si>
  <si>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</si>
  <si>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</si>
  <si>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</si>
  <si>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</si>
  <si>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</si>
  <si>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</si>
  <si>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</si>
  <si>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</si>
  <si>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</si>
  <si>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</si>
  <si>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</si>
  <si>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</si>
  <si>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</si>
  <si>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</si>
  <si>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</si>
  <si>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</si>
  <si>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</si>
  <si>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</si>
  <si>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</si>
  <si>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</si>
  <si>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</si>
  <si>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</si>
  <si>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</si>
  <si>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</si>
  <si>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</si>
  <si>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</si>
  <si>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</si>
  <si>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</si>
  <si>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</si>
  <si>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</si>
  <si>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</si>
  <si>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</si>
  <si>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</si>
  <si>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</si>
  <si>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</si>
  <si>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</si>
  <si>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</si>
  <si>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</si>
  <si>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</si>
  <si>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</si>
  <si>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</si>
  <si>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</si>
  <si>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</si>
  <si>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</si>
  <si>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</si>
  <si>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</si>
  <si>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</si>
  <si>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</si>
  <si>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</si>
  <si>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</si>
  <si>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</si>
  <si>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</si>
  <si>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</si>
  <si>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</si>
  <si>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</si>
  <si>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</si>
  <si>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</si>
  <si>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</si>
  <si>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</si>
  <si>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</si>
  <si>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</si>
  <si>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</si>
  <si>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</si>
  <si>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</si>
  <si>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</si>
  <si>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</si>
  <si>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</si>
  <si>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</si>
  <si>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</si>
  <si>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</si>
  <si>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</si>
  <si>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</si>
  <si>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</si>
  <si>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</si>
  <si>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</si>
  <si>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</si>
  <si>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</si>
  <si>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</si>
  <si>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</si>
  <si>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</si>
  <si>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</si>
  <si>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</si>
  <si>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</si>
  <si>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</si>
  <si>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</si>
  <si>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</si>
  <si>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</si>
  <si>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</si>
  <si>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</si>
  <si>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</si>
  <si>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</si>
  <si>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</si>
  <si>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</si>
  <si>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</si>
  <si>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</si>
  <si>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</si>
  <si>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</si>
  <si>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</si>
  <si>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</si>
  <si>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</si>
  <si>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</si>
  <si>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</si>
  <si>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</si>
  <si>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</si>
  <si>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</si>
  <si>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</si>
  <si>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</si>
  <si>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</si>
  <si>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</si>
  <si>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</si>
  <si>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</si>
  <si>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</si>
  <si>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</si>
  <si>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</si>
  <si>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</si>
  <si>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</si>
  <si>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</si>
  <si>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</si>
  <si>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</si>
  <si>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</si>
  <si>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</si>
  <si>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</si>
  <si>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</si>
  <si>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</si>
  <si>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</si>
  <si>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</si>
  <si>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</si>
  <si>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</si>
  <si>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</si>
  <si>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</si>
  <si>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</si>
  <si>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</si>
  <si>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</si>
  <si>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</si>
  <si>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</si>
  <si>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</si>
  <si>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</si>
  <si>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</si>
  <si>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</si>
  <si>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</si>
  <si>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</si>
  <si>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</si>
  <si>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</si>
  <si>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</si>
  <si>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</si>
  <si>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</si>
  <si>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</si>
  <si>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</si>
  <si>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</si>
  <si>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</si>
  <si>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</si>
  <si>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</si>
  <si>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</si>
  <si>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</si>
  <si>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</si>
  <si>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</si>
  <si>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</si>
  <si>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</si>
  <si>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</si>
  <si>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</si>
  <si>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</si>
  <si>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</si>
  <si>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</si>
  <si>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</si>
  <si>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</si>
  <si>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</si>
  <si>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</si>
  <si>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</si>
  <si>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</si>
  <si>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</si>
  <si>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</si>
  <si>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</si>
  <si>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</si>
  <si>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</si>
  <si>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</si>
  <si>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</si>
  <si>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</si>
  <si>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</si>
  <si>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</si>
  <si>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</si>
  <si>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</si>
  <si>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</si>
  <si>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</si>
  <si>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</si>
  <si>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</si>
  <si>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</si>
  <si>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</si>
  <si>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</si>
  <si>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</si>
  <si>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</si>
  <si>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</si>
  <si>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</si>
  <si>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</si>
  <si>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</si>
  <si>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</si>
  <si>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</si>
  <si>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</si>
  <si>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</si>
  <si>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</si>
  <si>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</si>
  <si>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</si>
  <si>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</si>
  <si>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</si>
  <si>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</si>
  <si>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</si>
  <si>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</si>
  <si>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</si>
  <si>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</si>
  <si>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</si>
  <si>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</si>
  <si>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</si>
  <si>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</si>
  <si>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</si>
  <si>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</si>
  <si>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</si>
  <si>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</si>
  <si>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</si>
  <si>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</si>
  <si>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</si>
  <si>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</si>
  <si>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</si>
  <si>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</si>
  <si>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</si>
  <si>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</si>
  <si>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</si>
  <si>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</si>
  <si>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</si>
  <si>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</si>
  <si>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</si>
  <si>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</si>
  <si>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</si>
  <si>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</si>
  <si>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</si>
  <si>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</si>
  <si>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</si>
  <si>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</si>
  <si>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</si>
  <si>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</si>
  <si>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</si>
  <si>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</si>
  <si>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</si>
  <si>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</si>
  <si>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</si>
  <si>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</si>
  <si>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</si>
  <si>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</si>
  <si>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</si>
  <si>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</si>
  <si>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</si>
  <si>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</si>
  <si>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</si>
  <si>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</si>
  <si>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</si>
  <si>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</si>
  <si>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</si>
  <si>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</si>
  <si>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</si>
  <si>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</si>
  <si>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</si>
  <si>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</si>
  <si>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</si>
  <si>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</si>
  <si>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</si>
  <si>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</si>
  <si>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</si>
  <si>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</si>
  <si>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</si>
  <si>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</si>
  <si>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</si>
  <si>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</si>
  <si>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</si>
  <si>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</si>
  <si>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</si>
  <si>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</si>
  <si>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</si>
  <si>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</si>
  <si>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</si>
  <si>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</si>
  <si>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</si>
  <si>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</si>
  <si>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</si>
  <si>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</si>
  <si>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</si>
  <si>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</si>
  <si>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</si>
  <si>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</si>
  <si>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</si>
  <si>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</si>
  <si>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</si>
  <si>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</si>
  <si>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</si>
  <si>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</si>
  <si>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</si>
  <si>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</si>
  <si>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</si>
  <si>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</si>
  <si>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</si>
  <si>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</si>
  <si>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</si>
  <si>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</si>
  <si>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</si>
  <si>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</si>
  <si>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</si>
  <si>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</si>
  <si>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</si>
  <si>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</si>
  <si>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</si>
  <si>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</si>
  <si>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</si>
  <si>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</si>
  <si>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</si>
  <si>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</si>
  <si>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</si>
  <si>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</si>
  <si>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</si>
  <si>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</si>
  <si>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</si>
  <si>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</si>
  <si>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</si>
  <si>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</si>
  <si>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</si>
  <si>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</si>
  <si>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</si>
  <si>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</si>
  <si>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</si>
  <si>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</si>
  <si>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</si>
  <si>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</si>
  <si>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</si>
  <si>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</si>
  <si>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</si>
  <si>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</si>
  <si>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</si>
  <si>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</si>
  <si>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</si>
  <si>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</si>
  <si>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</si>
  <si>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</si>
  <si>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</si>
  <si>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</si>
  <si>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</si>
  <si>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</si>
  <si>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</si>
  <si>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</si>
  <si>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</si>
  <si>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</si>
  <si>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</si>
  <si>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</si>
  <si>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</si>
  <si>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</si>
  <si>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</si>
  <si>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</si>
  <si>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</si>
  <si>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</si>
  <si>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</si>
  <si>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</si>
  <si>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</si>
  <si>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</si>
  <si>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</si>
  <si>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</si>
  <si>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</si>
  <si>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</si>
  <si>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</si>
  <si>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</si>
  <si>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</si>
  <si>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</si>
  <si>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</si>
  <si>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</si>
  <si>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</si>
  <si>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</si>
  <si>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</si>
  <si>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</si>
  <si>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</si>
  <si>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</si>
  <si>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</si>
  <si>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</si>
  <si>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</si>
  <si>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</si>
  <si>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</si>
  <si>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</si>
  <si>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</si>
  <si>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</si>
  <si>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</si>
  <si>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</si>
  <si>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</si>
  <si>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</si>
  <si>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</si>
  <si>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</si>
  <si>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</si>
  <si>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</si>
  <si>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</si>
  <si>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</si>
  <si>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</si>
  <si>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</si>
  <si>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</si>
  <si>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</si>
  <si>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</si>
  <si>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</si>
  <si>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</si>
  <si>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</si>
  <si>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</si>
  <si>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</si>
  <si>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</si>
  <si>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</si>
  <si>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</si>
  <si>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</si>
  <si>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</si>
  <si>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</si>
  <si>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</si>
  <si>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</si>
  <si>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</si>
  <si>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</si>
  <si>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</si>
  <si>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</si>
  <si>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</si>
  <si>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</si>
  <si>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</si>
  <si>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</si>
  <si>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</si>
  <si>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</si>
  <si>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</si>
  <si>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</si>
  <si>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</si>
  <si>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</si>
  <si>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</si>
  <si>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</si>
  <si>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</si>
  <si>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</si>
  <si>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</si>
  <si>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</si>
  <si>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</si>
  <si>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</si>
  <si>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</si>
  <si>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</si>
  <si>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</si>
  <si>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</si>
  <si>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</si>
  <si>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</si>
  <si>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</si>
  <si>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</si>
  <si>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</si>
  <si>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</si>
  <si>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</si>
  <si>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</si>
  <si>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</si>
  <si>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</si>
  <si>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</si>
  <si>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</si>
  <si>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</si>
  <si>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</si>
  <si>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</si>
  <si>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</si>
  <si>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</si>
  <si>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</si>
  <si>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</si>
  <si>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</si>
  <si>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</si>
  <si>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</si>
  <si>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</si>
  <si>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</si>
  <si>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</si>
  <si>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</si>
  <si>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</si>
  <si>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</si>
  <si>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</si>
  <si>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</si>
  <si>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</si>
  <si>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</si>
  <si>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</si>
  <si>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</si>
  <si>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</si>
  <si>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</si>
  <si>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</si>
  <si>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</si>
  <si>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</si>
  <si>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</si>
  <si>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</si>
  <si>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</si>
  <si>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</si>
  <si>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</si>
  <si>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</si>
  <si>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</si>
  <si>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</si>
  <si>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</si>
  <si>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</si>
  <si>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</si>
  <si>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</si>
  <si>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</si>
  <si>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</si>
  <si>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</si>
  <si>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</si>
  <si>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</si>
  <si>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</si>
  <si>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</si>
  <si>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</si>
  <si>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</si>
  <si>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</si>
  <si>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</si>
  <si>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</si>
  <si>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</si>
  <si>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</si>
  <si>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</si>
  <si>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</si>
  <si>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</si>
  <si>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</si>
  <si>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</si>
  <si>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</si>
  <si>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</si>
  <si>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</si>
  <si>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</si>
  <si>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</si>
  <si>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</si>
  <si>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</si>
  <si>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</si>
  <si>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</si>
  <si>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</si>
  <si>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</si>
  <si>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</si>
  <si>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</si>
  <si>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</si>
  <si>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</si>
  <si>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</si>
  <si>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</si>
  <si>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</si>
  <si>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</si>
  <si>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</si>
  <si>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</si>
  <si>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</si>
  <si>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</si>
  <si>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</si>
  <si>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</si>
  <si>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</si>
  <si>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</si>
  <si>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</si>
  <si>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</si>
  <si>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</si>
  <si>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</si>
  <si>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</si>
  <si>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</si>
  <si>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</si>
  <si>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</si>
  <si>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</si>
  <si>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</si>
  <si>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</si>
  <si>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</si>
  <si>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</si>
  <si>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</si>
  <si>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</si>
  <si>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</si>
  <si>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</si>
  <si>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</si>
  <si>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</si>
  <si>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</si>
  <si>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</si>
  <si>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</si>
  <si>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</si>
  <si>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</si>
  <si>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</si>
  <si>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</si>
  <si>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</si>
  <si>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</si>
  <si>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</si>
  <si>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</si>
  <si>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</si>
  <si>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</si>
  <si>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</si>
  <si>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</si>
  <si>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</si>
  <si>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</si>
  <si>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</si>
  <si>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</si>
  <si>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</si>
  <si>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</si>
  <si>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</si>
  <si>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</si>
  <si>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</si>
  <si>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</si>
  <si>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</si>
  <si>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</si>
  <si>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</si>
  <si>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</si>
  <si>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</si>
  <si>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</si>
  <si>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</si>
  <si>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</si>
  <si>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</si>
  <si>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</si>
  <si>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</si>
  <si>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</si>
  <si>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</si>
  <si>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</si>
  <si>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</si>
  <si>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</si>
  <si>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</si>
  <si>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</si>
  <si>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</si>
  <si>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</si>
  <si>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</si>
  <si>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</si>
  <si>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</si>
  <si>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</si>
  <si>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</si>
  <si>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</si>
  <si>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</si>
  <si>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</si>
  <si>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</si>
  <si>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</si>
  <si>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</si>
  <si>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</si>
  <si>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</si>
  <si>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</si>
  <si>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</si>
  <si>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</si>
  <si>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</si>
  <si>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</si>
  <si>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</si>
  <si>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</si>
  <si>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</si>
  <si>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</si>
  <si>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</si>
  <si>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</si>
  <si>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</si>
  <si>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</si>
  <si>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</si>
  <si>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</si>
  <si>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</si>
  <si>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</si>
  <si>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</si>
  <si>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</si>
  <si>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</si>
  <si>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</si>
  <si>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</si>
  <si>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</si>
  <si>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</si>
  <si>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</si>
  <si>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</si>
  <si>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</si>
  <si>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</si>
  <si>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</si>
  <si>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</si>
  <si>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</si>
  <si>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</si>
  <si>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</si>
  <si>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</si>
  <si>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</si>
  <si>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</si>
  <si>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</si>
  <si>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</si>
  <si>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</si>
  <si>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</si>
  <si>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</si>
  <si>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</si>
  <si>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</si>
  <si>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</si>
  <si>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</si>
  <si>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</si>
  <si>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</si>
  <si>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</si>
  <si>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</si>
  <si>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</si>
  <si>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</si>
  <si>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</si>
  <si>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</si>
  <si>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</si>
  <si>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</si>
  <si>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</si>
  <si>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</si>
  <si>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</si>
  <si>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</si>
  <si>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</si>
  <si>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</si>
  <si>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</si>
  <si>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</si>
  <si>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</si>
  <si>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</si>
  <si>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</si>
  <si>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</si>
  <si>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</si>
  <si>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</si>
  <si>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</si>
  <si>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</si>
  <si>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</si>
  <si>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</si>
  <si>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</si>
  <si>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</si>
  <si>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</si>
  <si>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</si>
  <si>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</si>
  <si>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</si>
  <si>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</si>
  <si>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</si>
  <si>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</si>
  <si>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</si>
  <si>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</si>
  <si>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</si>
  <si>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</si>
  <si>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</si>
  <si>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</si>
  <si>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</si>
  <si>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</si>
  <si>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</si>
  <si>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</si>
  <si>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</si>
  <si>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</si>
  <si>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</si>
  <si>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</si>
  <si>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</si>
  <si>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</si>
  <si>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</si>
  <si>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</si>
  <si>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</si>
  <si>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</si>
  <si>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</si>
  <si>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</si>
  <si>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</si>
  <si>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</si>
  <si>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</si>
  <si>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</si>
  <si>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</si>
  <si>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</si>
  <si>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</si>
  <si>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</si>
  <si>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</si>
  <si>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</si>
  <si>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</si>
  <si>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</si>
  <si>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</si>
  <si>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</si>
  <si>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</si>
  <si>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</si>
  <si>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</si>
  <si>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</si>
  <si>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</si>
  <si>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</si>
  <si>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</si>
  <si>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</si>
  <si>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</si>
  <si>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</si>
  <si>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</si>
  <si>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</si>
  <si>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</si>
  <si>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</si>
  <si>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</si>
  <si>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</si>
  <si>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</si>
  <si>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</si>
  <si>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</si>
  <si>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</si>
  <si>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</si>
  <si>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</si>
  <si>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</si>
  <si>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</si>
  <si>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</si>
  <si>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</si>
  <si>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</si>
  <si>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</si>
  <si>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</si>
  <si>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</si>
  <si>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</si>
  <si>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</si>
  <si>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</si>
  <si>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</si>
  <si>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</si>
  <si>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</si>
  <si>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</si>
  <si>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</si>
  <si>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</si>
  <si>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</si>
  <si>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</si>
  <si>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</si>
  <si>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</si>
  <si>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</si>
  <si>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</si>
  <si>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</si>
  <si>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</si>
  <si>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</si>
  <si>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</si>
  <si>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</si>
  <si>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</si>
  <si>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</si>
  <si>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</si>
  <si>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</si>
  <si>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</si>
  <si>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</si>
  <si>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</si>
  <si>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</si>
  <si>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</si>
  <si>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</si>
  <si>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</si>
  <si>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</si>
  <si>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</si>
  <si>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</si>
  <si>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</si>
  <si>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</si>
  <si>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</si>
  <si>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</si>
  <si>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</si>
  <si>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</si>
  <si>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</si>
  <si>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</si>
  <si>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</si>
  <si>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</si>
  <si>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</si>
  <si>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</si>
  <si>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</si>
  <si>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</si>
  <si>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</si>
  <si>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</si>
  <si>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</si>
  <si>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</si>
  <si>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</si>
  <si>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</si>
  <si>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</si>
  <si>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</si>
  <si>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</si>
  <si>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</si>
  <si>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</si>
  <si>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</si>
  <si>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</si>
  <si>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</si>
  <si>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</si>
  <si>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</si>
  <si>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</si>
  <si>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</si>
  <si>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</si>
  <si>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</si>
  <si>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</si>
  <si>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</si>
  <si>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</si>
  <si>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</si>
  <si>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</si>
  <si>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</si>
  <si>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</si>
  <si>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</si>
  <si>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</si>
  <si>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</si>
  <si>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</si>
  <si>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</si>
  <si>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</si>
  <si>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</si>
  <si>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</si>
  <si>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</si>
  <si>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</si>
  <si>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</si>
  <si>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</si>
  <si>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</si>
  <si>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</si>
  <si>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</si>
  <si>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</si>
  <si>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</si>
  <si>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</si>
  <si>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</si>
  <si>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</si>
  <si>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</si>
  <si>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</si>
  <si>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</si>
  <si>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</si>
  <si>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</si>
  <si>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</si>
  <si>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</si>
  <si>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</si>
  <si>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</si>
  <si>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</si>
  <si>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</si>
  <si>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</si>
  <si>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</si>
  <si>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</si>
  <si>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</si>
  <si>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</si>
  <si>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</si>
  <si>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</si>
  <si>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</si>
  <si>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</si>
  <si>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</si>
  <si>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</si>
  <si>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</si>
  <si>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</si>
  <si>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</si>
  <si>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</si>
  <si>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</si>
  <si>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</si>
  <si>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</si>
  <si>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</si>
  <si>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</si>
  <si>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</si>
  <si>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</si>
  <si>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</si>
  <si>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</si>
  <si>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</si>
  <si>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</si>
  <si>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</si>
  <si>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</si>
  <si>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</si>
  <si>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</si>
  <si>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</si>
  <si>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</si>
  <si>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</si>
  <si>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</si>
  <si>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</si>
  <si>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</si>
  <si>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</si>
  <si>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</si>
  <si>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</si>
  <si>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</si>
  <si>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</si>
  <si>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</si>
  <si>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</si>
  <si>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</si>
  <si>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</si>
  <si>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</si>
  <si>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</si>
  <si>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</si>
  <si>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</si>
  <si>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</si>
  <si>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</si>
  <si>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</si>
  <si>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</si>
  <si>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</si>
  <si>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</si>
  <si>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</si>
  <si>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</si>
  <si>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</si>
  <si>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</si>
  <si>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</si>
  <si>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</si>
  <si>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</si>
  <si>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</si>
  <si>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</si>
  <si>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</si>
  <si>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</si>
  <si>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</si>
  <si>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</si>
  <si>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</si>
  <si>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</si>
  <si>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</si>
  <si>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</si>
  <si>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</si>
  <si>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</si>
  <si>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</si>
  <si>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</si>
  <si>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</si>
  <si>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</si>
  <si>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</si>
  <si>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</si>
  <si>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</si>
  <si>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</si>
  <si>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</si>
  <si>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</si>
  <si>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</si>
  <si>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</si>
  <si>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</si>
  <si>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</si>
  <si>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</si>
  <si>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</si>
  <si>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</si>
  <si>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</si>
  <si>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</si>
  <si>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</si>
  <si>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</si>
  <si>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</si>
  <si>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</si>
  <si>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</si>
  <si>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</si>
  <si>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</si>
  <si>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</si>
  <si>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</si>
  <si>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</si>
  <si>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</si>
  <si>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</si>
  <si>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</si>
  <si>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</si>
  <si>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</si>
  <si>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</si>
  <si>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</si>
  <si>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</si>
  <si>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</si>
  <si>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</si>
  <si>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</si>
  <si>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</si>
  <si>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</si>
  <si>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</si>
  <si>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</si>
  <si>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</si>
  <si>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</si>
  <si>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</si>
  <si>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</si>
  <si>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</si>
  <si>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</si>
  <si>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</si>
  <si>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</si>
  <si>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</si>
  <si>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</si>
  <si>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</si>
  <si>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</si>
  <si>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</si>
  <si>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</si>
  <si>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</si>
  <si>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</si>
  <si>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</si>
  <si>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</si>
  <si>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</si>
  <si>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</si>
  <si>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</si>
  <si>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</si>
  <si>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</si>
  <si>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</si>
  <si>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</si>
  <si>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</si>
  <si>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</si>
  <si>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</si>
  <si>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</si>
  <si>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</si>
  <si>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</si>
  <si>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</si>
  <si>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</si>
  <si>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</si>
  <si>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</si>
  <si>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</si>
  <si>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</si>
  <si>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</si>
  <si>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</si>
  <si>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</si>
  <si>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</si>
  <si>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</si>
  <si>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</si>
  <si>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</si>
  <si>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</si>
  <si>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</si>
  <si>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</si>
  <si>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</si>
  <si>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</si>
  <si>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</si>
  <si>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</si>
  <si>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</si>
  <si>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</si>
  <si>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</si>
  <si>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</si>
  <si>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</si>
  <si>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</si>
  <si>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</si>
  <si>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</si>
  <si>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</si>
  <si>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</si>
  <si>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</si>
  <si>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</si>
  <si>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</si>
  <si>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</si>
  <si>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</si>
  <si>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</si>
  <si>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</si>
  <si>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</si>
  <si>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</si>
  <si>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</si>
  <si>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</si>
  <si>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</si>
  <si>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</si>
  <si>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</si>
  <si>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</si>
  <si>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</si>
  <si>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</si>
  <si>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</si>
  <si>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</si>
  <si>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</si>
  <si>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</si>
  <si>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</si>
  <si>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</si>
  <si>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</si>
  <si>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</si>
  <si>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</si>
  <si>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</si>
  <si>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</si>
  <si>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</si>
  <si>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</si>
  <si>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</si>
  <si>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</si>
  <si>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</si>
  <si>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</si>
  <si>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</si>
  <si>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</si>
  <si>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</si>
  <si>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</si>
  <si>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</si>
  <si>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</si>
  <si>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</si>
  <si>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</si>
  <si>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</si>
  <si>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</si>
  <si>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</si>
  <si>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</si>
  <si>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</si>
  <si>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</si>
  <si>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</si>
  <si>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</si>
  <si>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</si>
  <si>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</si>
  <si>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</si>
  <si>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</si>
  <si>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</si>
  <si>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</si>
  <si>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</si>
  <si>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</si>
  <si>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</si>
  <si>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</si>
  <si>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</si>
  <si>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</si>
  <si>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</si>
  <si>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</si>
  <si>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</si>
  <si>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</si>
  <si>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</si>
  <si>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</si>
  <si>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</si>
  <si>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</si>
  <si>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</si>
  <si>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</si>
  <si>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</si>
  <si>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</si>
  <si>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</si>
  <si>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</si>
  <si>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</si>
  <si>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</si>
  <si>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</si>
  <si>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</si>
  <si>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</si>
  <si>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</si>
  <si>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</si>
  <si>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</si>
  <si>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</si>
  <si>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</si>
  <si>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</si>
  <si>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</si>
  <si>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</si>
  <si>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</si>
  <si>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</si>
  <si>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</si>
  <si>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</si>
  <si>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</si>
  <si>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</si>
  <si>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</si>
  <si>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</si>
  <si>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</si>
  <si>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</si>
  <si>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</si>
  <si>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</si>
  <si>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</si>
  <si>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</si>
  <si>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</si>
  <si>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</si>
  <si>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</si>
  <si>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</si>
  <si>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</si>
  <si>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</si>
  <si>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</si>
  <si>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</si>
  <si>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</si>
  <si>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</si>
  <si>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</si>
  <si>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</si>
  <si>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</si>
  <si>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</si>
  <si>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</si>
  <si>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</si>
  <si>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</si>
  <si>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</si>
  <si>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</si>
  <si>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</si>
  <si>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</si>
  <si>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</si>
  <si>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</si>
  <si>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</si>
  <si>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</si>
  <si>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</si>
  <si>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</si>
  <si>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</si>
  <si>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</si>
  <si>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</si>
  <si>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</si>
  <si>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</si>
  <si>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</si>
  <si>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</si>
  <si>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</si>
  <si>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</si>
  <si>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</si>
  <si>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</si>
  <si>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</si>
  <si>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</si>
  <si>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</si>
  <si>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</si>
  <si>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</si>
  <si>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</si>
  <si>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</si>
  <si>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</si>
  <si>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</si>
  <si>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</si>
  <si>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</si>
  <si>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</si>
  <si>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</si>
  <si>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</si>
  <si>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</si>
  <si>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</si>
  <si>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</si>
  <si>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</si>
  <si>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</si>
  <si>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</si>
  <si>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</si>
  <si>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</si>
  <si>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</si>
  <si>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</si>
  <si>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</si>
  <si>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</si>
  <si>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</si>
  <si>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</si>
  <si>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</si>
  <si>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</si>
  <si>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</si>
  <si>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</si>
  <si>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</si>
  <si>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</si>
  <si>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</si>
  <si>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</si>
  <si>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</si>
  <si>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</si>
  <si>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</si>
  <si>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</si>
  <si>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</si>
  <si>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</si>
  <si>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</si>
  <si>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</si>
  <si>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</si>
  <si>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</si>
  <si>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</si>
  <si>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</si>
  <si>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</si>
  <si>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</si>
  <si>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</si>
  <si>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</si>
  <si>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</si>
  <si>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</si>
  <si>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</si>
  <si>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</si>
  <si>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</si>
  <si>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</si>
  <si>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</si>
  <si>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</si>
  <si>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</si>
  <si>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</si>
  <si>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</si>
  <si>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</si>
  <si>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</si>
  <si>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</si>
  <si>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</si>
  <si>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</si>
  <si>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</si>
  <si>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</si>
  <si>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</si>
  <si>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</si>
  <si>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</si>
  <si>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</si>
  <si>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</si>
  <si>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</si>
  <si>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</si>
  <si>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</si>
  <si>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</si>
  <si>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</si>
  <si>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</si>
  <si>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</si>
  <si>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</si>
  <si>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</si>
  <si>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</si>
  <si>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</si>
  <si>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</si>
  <si>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</si>
  <si>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</si>
  <si>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</si>
  <si>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</si>
  <si>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</si>
  <si>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</si>
  <si>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</si>
  <si>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</si>
  <si>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</si>
  <si>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</si>
  <si>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</si>
  <si>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</si>
  <si>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</si>
  <si>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</si>
  <si>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</si>
  <si>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</si>
  <si>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</si>
  <si>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</si>
  <si>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</si>
  <si>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</si>
  <si>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</si>
  <si>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</si>
  <si>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</si>
  <si>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</si>
  <si>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</si>
  <si>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</si>
  <si>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</si>
  <si>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</si>
  <si>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</si>
  <si>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</si>
  <si>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</si>
  <si>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</si>
  <si>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</si>
  <si>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</si>
  <si>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</si>
  <si>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</si>
  <si>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</si>
  <si>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</si>
  <si>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</si>
  <si>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</si>
  <si>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</si>
  <si>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</si>
  <si>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</si>
  <si>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</si>
  <si>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</si>
  <si>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</si>
  <si>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</si>
  <si>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</si>
  <si>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</si>
  <si>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</si>
  <si>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</si>
  <si>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</si>
  <si>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</si>
  <si>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</si>
  <si>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</si>
  <si>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</si>
  <si>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</si>
  <si>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</si>
  <si>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</si>
  <si>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</si>
  <si>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</si>
  <si>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</si>
  <si>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</si>
  <si>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</si>
  <si>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</si>
  <si>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</si>
  <si>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</si>
  <si>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</si>
  <si>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</si>
  <si>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</si>
  <si>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</si>
  <si>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</si>
  <si>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</si>
  <si>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</si>
  <si>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</si>
  <si>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</si>
  <si>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</si>
  <si>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</si>
  <si>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</si>
  <si>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</si>
  <si>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</si>
  <si>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</si>
  <si>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</si>
  <si>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</si>
  <si>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</si>
  <si>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</si>
  <si>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</si>
  <si>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</si>
  <si>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</si>
  <si>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</si>
  <si>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</si>
  <si>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</si>
  <si>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</si>
  <si>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</si>
  <si>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</si>
  <si>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</si>
  <si>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</si>
  <si>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</si>
  <si>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</si>
  <si>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</si>
  <si>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</si>
  <si>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</si>
  <si>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</si>
  <si>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</si>
  <si>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</si>
  <si>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</si>
  <si>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</si>
  <si>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</si>
  <si>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</si>
  <si>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</si>
  <si>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</si>
  <si>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</si>
  <si>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</si>
  <si>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</si>
  <si>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</si>
  <si>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</si>
  <si>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</si>
  <si>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</si>
  <si>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</si>
  <si>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</si>
  <si>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</si>
  <si>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</si>
  <si>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</si>
  <si>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</si>
  <si>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</si>
  <si>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</si>
  <si>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</si>
  <si>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</si>
  <si>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</si>
  <si>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</si>
  <si>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</si>
  <si>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</si>
  <si>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</si>
  <si>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</si>
  <si>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</si>
  <si>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</si>
  <si>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</si>
  <si>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</si>
  <si>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</si>
  <si>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</si>
  <si>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</si>
  <si>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</si>
  <si>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</si>
  <si>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</si>
  <si>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</si>
  <si>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</si>
  <si>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</si>
  <si>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</si>
  <si>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</si>
  <si>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</si>
  <si>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</si>
  <si>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</si>
  <si>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</si>
  <si>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</si>
  <si>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</si>
  <si>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</si>
  <si>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</si>
  <si>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</si>
  <si>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</si>
  <si>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</si>
  <si>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</si>
  <si>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</si>
  <si>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</si>
  <si>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</si>
  <si>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</si>
  <si>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</si>
  <si>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</si>
  <si>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</si>
  <si>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</si>
  <si>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</si>
  <si>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</si>
  <si>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</si>
  <si>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</si>
  <si>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</si>
  <si>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</si>
  <si>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</si>
  <si>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</si>
  <si>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</si>
  <si>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</si>
  <si>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</si>
  <si>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</si>
  <si>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</si>
  <si>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</si>
  <si>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</si>
  <si>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</si>
  <si>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</si>
  <si>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</si>
  <si>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</si>
  <si>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</si>
  <si>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</si>
  <si>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</si>
  <si>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</si>
  <si>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</si>
  <si>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</si>
  <si>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</si>
  <si>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</si>
  <si>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</si>
  <si>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</si>
  <si>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</si>
  <si>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</si>
  <si>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</si>
  <si>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</si>
  <si>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</si>
  <si>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</si>
  <si>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</si>
  <si>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</si>
  <si>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</si>
  <si>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</si>
  <si>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</si>
  <si>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</si>
  <si>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</si>
  <si>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</si>
  <si>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</si>
  <si>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</si>
  <si>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</si>
  <si>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</si>
  <si>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</si>
  <si>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</si>
  <si>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</si>
  <si>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</si>
  <si>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</si>
  <si>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</si>
  <si>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</si>
  <si>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</si>
  <si>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</si>
  <si>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</si>
  <si>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</si>
  <si>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</si>
  <si>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</si>
  <si>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</si>
  <si>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</si>
  <si>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</si>
  <si>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</si>
  <si>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</si>
  <si>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</si>
  <si>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</si>
  <si>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</si>
  <si>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</si>
  <si>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</si>
  <si>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</si>
  <si>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</si>
  <si>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</si>
  <si>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</si>
  <si>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</si>
  <si>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</si>
  <si>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</si>
  <si>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</si>
  <si>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</si>
  <si>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</si>
  <si>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</si>
  <si>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</si>
  <si>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</si>
  <si>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</si>
  <si>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</si>
  <si>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</si>
  <si>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</si>
  <si>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</si>
  <si>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</si>
  <si>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</si>
  <si>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</si>
  <si>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</si>
  <si>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</si>
  <si>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</si>
  <si>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</si>
  <si>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</si>
  <si>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</si>
  <si>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</si>
  <si>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</si>
  <si>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</si>
  <si>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</si>
  <si>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</si>
  <si>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</si>
  <si>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</si>
  <si>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</si>
  <si>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</si>
  <si>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</si>
  <si>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</si>
  <si>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</si>
  <si>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</si>
  <si>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</si>
  <si>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</si>
  <si>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</si>
  <si>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</si>
  <si>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</si>
  <si>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</si>
  <si>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</si>
  <si>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</si>
  <si>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</si>
  <si>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</si>
  <si>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</si>
  <si>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</si>
  <si>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</si>
  <si>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</si>
  <si>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</si>
  <si>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</si>
  <si>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</si>
  <si>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</si>
  <si>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</si>
  <si>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</si>
  <si>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</si>
  <si>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</si>
  <si>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</si>
  <si>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</si>
  <si>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</si>
  <si>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</si>
  <si>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</si>
  <si>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</si>
  <si>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</si>
  <si>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</si>
  <si>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</si>
  <si>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</si>
  <si>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</si>
  <si>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</si>
  <si>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</si>
  <si>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</si>
  <si>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</si>
  <si>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</si>
  <si>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</si>
  <si>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</si>
  <si>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</si>
  <si>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</si>
  <si>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</si>
  <si>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</si>
  <si>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</si>
  <si>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</si>
  <si>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</si>
  <si>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</si>
  <si>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</si>
  <si>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</si>
  <si>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</si>
  <si>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</si>
  <si>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</si>
  <si>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</si>
  <si>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</si>
  <si>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</si>
  <si>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</si>
  <si>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</si>
  <si>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</si>
  <si>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</si>
  <si>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</si>
  <si>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</si>
  <si>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</si>
  <si>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</si>
  <si>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</si>
  <si>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</si>
  <si>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</si>
  <si>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</si>
  <si>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</si>
  <si>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</si>
  <si>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</si>
  <si>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</si>
  <si>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</si>
  <si>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</si>
  <si>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</si>
  <si>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</si>
  <si>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</si>
  <si>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</si>
  <si>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</si>
  <si>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</si>
  <si>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</si>
  <si>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</si>
  <si>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</si>
  <si>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</si>
  <si>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</si>
  <si>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</si>
  <si>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</si>
  <si>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</si>
  <si>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</si>
  <si>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</si>
  <si>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</si>
  <si>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</si>
  <si>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</si>
  <si>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</si>
  <si>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</si>
  <si>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</si>
  <si>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</si>
  <si>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</si>
  <si>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</si>
  <si>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</si>
  <si>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</si>
  <si>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</si>
  <si>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</si>
  <si>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</si>
  <si>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</si>
  <si>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</si>
  <si>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</si>
  <si>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</si>
  <si>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</si>
  <si>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</si>
  <si>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</si>
  <si>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</si>
  <si>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</si>
  <si>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</si>
  <si>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</si>
  <si>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</si>
  <si>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</si>
  <si>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</si>
  <si>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</si>
  <si>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</si>
  <si>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</si>
  <si>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</si>
  <si>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</si>
  <si>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</si>
  <si>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</si>
  <si>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</si>
  <si>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</si>
  <si>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</si>
  <si>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</si>
  <si>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</si>
  <si>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</si>
  <si>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</si>
  <si>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</si>
  <si>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</si>
  <si>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</si>
  <si>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</si>
  <si>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</si>
  <si>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</si>
  <si>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</si>
  <si>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</si>
  <si>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</si>
  <si>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</si>
  <si>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</si>
  <si>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</si>
  <si>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</si>
  <si>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</si>
  <si>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</si>
  <si>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</si>
  <si>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</si>
  <si>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</si>
  <si>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</si>
  <si>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</si>
  <si>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</si>
  <si>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</si>
  <si>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</si>
  <si>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</si>
  <si>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</si>
  <si>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</si>
  <si>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</si>
  <si>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</si>
  <si>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</si>
  <si>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</si>
  <si>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</si>
  <si>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</si>
  <si>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</si>
  <si>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</si>
  <si>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</si>
  <si>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</si>
  <si>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</si>
  <si>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</si>
  <si>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</si>
  <si>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</si>
  <si>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</si>
  <si>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</si>
  <si>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</si>
  <si>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</si>
  <si>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</si>
  <si>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</si>
  <si>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</si>
  <si>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</si>
  <si>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</si>
  <si>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</si>
  <si>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</si>
  <si>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</si>
  <si>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</si>
  <si>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</si>
  <si>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</si>
  <si>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</si>
  <si>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</si>
  <si>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</si>
  <si>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</si>
  <si>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</si>
  <si>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</si>
  <si>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</si>
  <si>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</si>
  <si>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</si>
  <si>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</si>
  <si>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</si>
  <si>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</si>
  <si>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</si>
  <si>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</si>
  <si>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</si>
  <si>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</si>
  <si>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</si>
  <si>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</si>
  <si>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</si>
  <si>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</si>
  <si>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</si>
  <si>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</si>
  <si>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</si>
  <si>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</si>
  <si>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</si>
  <si>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</si>
  <si>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</si>
  <si>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</si>
  <si>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</si>
  <si>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</si>
  <si>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</si>
  <si>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</si>
  <si>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</si>
  <si>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</si>
  <si>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</si>
  <si>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</si>
  <si>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</si>
  <si>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</si>
  <si>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</si>
  <si>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</si>
  <si>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</si>
  <si>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</si>
  <si>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</si>
  <si>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</si>
  <si>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</si>
  <si>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</si>
  <si>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</si>
  <si>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</si>
  <si>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</si>
  <si>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</si>
  <si>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</si>
  <si>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</si>
  <si>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</si>
  <si>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</si>
  <si>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</si>
  <si>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</si>
  <si>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</si>
  <si>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</si>
  <si>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</si>
  <si>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</si>
  <si>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</si>
  <si>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</si>
  <si>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</si>
  <si>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</si>
  <si>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</si>
  <si>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</si>
  <si>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</si>
  <si>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</si>
  <si>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</si>
  <si>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</si>
  <si>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</si>
  <si>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</si>
  <si>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</si>
  <si>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</si>
  <si>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</si>
  <si>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</si>
  <si>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</si>
  <si>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</si>
  <si>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</si>
  <si>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</si>
  <si>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</si>
  <si>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</si>
  <si>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</si>
  <si>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</si>
  <si>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</si>
  <si>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</si>
  <si>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</si>
  <si>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</si>
  <si>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</si>
  <si>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</si>
  <si>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</si>
  <si>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</si>
  <si>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</si>
  <si>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</si>
  <si>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</si>
  <si>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</si>
  <si>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</si>
  <si>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</si>
  <si>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</si>
  <si>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</si>
  <si>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</si>
  <si>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</si>
  <si>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</si>
  <si>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</si>
  <si>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</si>
  <si>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</si>
  <si>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</si>
  <si>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</si>
  <si>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</si>
  <si>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</si>
  <si>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</si>
  <si>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</si>
  <si>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</si>
  <si>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</si>
  <si>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</si>
  <si>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</si>
  <si>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</si>
  <si>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</si>
  <si>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</si>
  <si>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</si>
  <si>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</si>
  <si>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</si>
  <si>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</si>
  <si>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</si>
  <si>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</si>
  <si>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</si>
  <si>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</si>
  <si>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</si>
  <si>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</si>
  <si>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</si>
  <si>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</si>
  <si>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</si>
  <si>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</si>
  <si>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</si>
  <si>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</si>
  <si>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</si>
  <si>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</si>
  <si>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</si>
  <si>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</si>
  <si>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</si>
  <si>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</si>
  <si>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</si>
  <si>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</si>
  <si>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</si>
  <si>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</si>
  <si>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</si>
  <si>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</si>
  <si>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</si>
  <si>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</si>
  <si>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</si>
  <si>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</si>
  <si>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</si>
  <si>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</si>
  <si>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</si>
  <si>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</si>
  <si>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</si>
  <si>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</si>
  <si>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</si>
  <si>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</si>
  <si>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</si>
  <si>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</si>
  <si>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</si>
  <si>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</si>
  <si>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</si>
  <si>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</si>
  <si>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</si>
  <si>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</si>
  <si>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</si>
  <si>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</si>
  <si>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</si>
  <si>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</si>
  <si>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</si>
  <si>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</si>
  <si>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</si>
  <si>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</si>
  <si>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</si>
  <si>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</si>
  <si>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</si>
  <si>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</si>
  <si>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</si>
  <si>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</si>
  <si>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</si>
  <si>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</si>
  <si>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</si>
  <si>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</si>
  <si>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</si>
  <si>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</si>
  <si>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</si>
  <si>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</si>
  <si>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</si>
  <si>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</si>
  <si>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</si>
  <si>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</si>
  <si>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</si>
  <si>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</si>
  <si>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</si>
  <si>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</si>
  <si>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</si>
  <si>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</si>
  <si>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</si>
  <si>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</si>
  <si>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</si>
  <si>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</si>
  <si>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</si>
  <si>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</si>
  <si>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</si>
  <si>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</si>
  <si>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</si>
  <si>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</si>
  <si>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</si>
  <si>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</si>
  <si>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</si>
  <si>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</si>
  <si>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</si>
  <si>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</si>
  <si>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</si>
  <si>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</si>
  <si>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</si>
  <si>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</si>
  <si>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</si>
  <si>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</si>
  <si>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</si>
  <si>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</si>
  <si>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</si>
  <si>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</si>
  <si>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</si>
  <si>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</si>
  <si>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</si>
  <si>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</si>
  <si>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</si>
  <si>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</si>
  <si>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</si>
  <si>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</si>
  <si>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</si>
  <si>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</si>
  <si>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</si>
  <si>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</si>
  <si>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</si>
  <si>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</si>
  <si>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</si>
  <si>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</si>
  <si>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</si>
  <si>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</si>
  <si>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</si>
  <si>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</si>
  <si>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</si>
  <si>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</si>
  <si>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</si>
  <si>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</si>
  <si>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</si>
  <si>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</si>
  <si>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</si>
  <si>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</si>
  <si>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</si>
  <si>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</si>
  <si>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</si>
  <si>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</si>
  <si>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</si>
  <si>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</si>
  <si>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</si>
  <si>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</si>
  <si>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</si>
  <si>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</si>
  <si>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</si>
  <si>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</si>
  <si>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</si>
  <si>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</si>
  <si>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</si>
  <si>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</si>
  <si>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</si>
  <si>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</si>
  <si>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</si>
  <si>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</si>
  <si>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</si>
  <si>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</si>
  <si>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</si>
  <si>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</si>
  <si>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</si>
  <si>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</si>
  <si>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</si>
  <si>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</si>
  <si>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</si>
  <si>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</si>
  <si>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</si>
  <si>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</si>
  <si>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</si>
  <si>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</si>
  <si>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</si>
  <si>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</si>
  <si>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</si>
  <si>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</si>
  <si>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</si>
  <si>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</si>
  <si>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</si>
  <si>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</si>
  <si>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</si>
  <si>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</si>
  <si>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</si>
  <si>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</si>
  <si>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</si>
  <si>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</si>
  <si>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</si>
  <si>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</si>
  <si>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</si>
  <si>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</si>
  <si>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</si>
  <si>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</si>
  <si>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</si>
  <si>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</si>
  <si>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</si>
  <si>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</si>
  <si>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</si>
  <si>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</si>
  <si>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</si>
  <si>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</si>
  <si>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</si>
  <si>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</si>
  <si>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</si>
  <si>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</si>
  <si>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</si>
  <si>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</si>
  <si>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</si>
  <si>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</si>
  <si>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</si>
  <si>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</si>
  <si>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</si>
  <si>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</si>
  <si>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</si>
  <si>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</si>
  <si>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</si>
  <si>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</si>
  <si>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</si>
  <si>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</si>
  <si>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</si>
  <si>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</si>
  <si>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</si>
  <si>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</si>
  <si>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</si>
  <si>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</si>
  <si>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</si>
  <si>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</si>
  <si>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</si>
  <si>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</si>
  <si>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</si>
  <si>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</si>
  <si>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</si>
  <si>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</si>
  <si>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</si>
  <si>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</si>
  <si>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</si>
  <si>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</si>
  <si>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</si>
  <si>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</si>
  <si>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</si>
  <si>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</si>
  <si>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</si>
  <si>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</si>
  <si>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</si>
  <si>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</si>
  <si>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</si>
  <si>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</si>
  <si>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</si>
  <si>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</si>
  <si>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</si>
  <si>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</si>
  <si>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</si>
  <si>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</si>
  <si>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</si>
  <si>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</si>
  <si>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</si>
  <si>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</si>
  <si>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</si>
  <si>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</si>
  <si>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</si>
  <si>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</si>
  <si>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</si>
  <si>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</si>
  <si>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</si>
  <si>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</si>
  <si>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</si>
  <si>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</si>
  <si>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</si>
  <si>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</si>
  <si>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</si>
  <si>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</si>
  <si>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</si>
  <si>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</si>
  <si>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</si>
  <si>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</si>
  <si>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</si>
  <si>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</si>
  <si>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</si>
  <si>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</si>
  <si>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</si>
  <si>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</si>
  <si>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</si>
  <si>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</si>
  <si>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</si>
  <si>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</si>
  <si>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</si>
  <si>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</si>
  <si>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</si>
  <si>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</si>
  <si>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</si>
  <si>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</si>
  <si>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</si>
  <si>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</si>
  <si>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</si>
  <si>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</si>
  <si>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</si>
  <si>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</si>
  <si>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</si>
  <si>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</si>
  <si>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</si>
  <si>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</si>
  <si>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</si>
  <si>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</si>
  <si>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</si>
  <si>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</si>
  <si>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</si>
  <si>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</si>
  <si>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</si>
  <si>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</si>
  <si>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</si>
  <si>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</si>
  <si>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</si>
  <si>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</si>
  <si>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</si>
  <si>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</si>
  <si>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</si>
  <si>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</si>
  <si>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</si>
  <si>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</si>
  <si>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</si>
  <si>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</si>
  <si>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</si>
  <si>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</si>
  <si>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</si>
  <si>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</si>
  <si>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</si>
  <si>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</si>
  <si>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</si>
  <si>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</si>
  <si>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</si>
  <si>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</si>
  <si>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</si>
  <si>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</si>
  <si>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</si>
  <si>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</si>
  <si>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</si>
  <si>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</si>
  <si>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</si>
  <si>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</si>
  <si>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</si>
  <si>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</si>
  <si>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</si>
  <si>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</si>
  <si>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</si>
  <si>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</si>
  <si>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</si>
  <si>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</si>
  <si>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</si>
  <si>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</si>
  <si>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</si>
  <si>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</si>
  <si>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</si>
  <si>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</si>
  <si>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</si>
  <si>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</si>
  <si>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</si>
  <si>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</si>
  <si>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</si>
  <si>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</si>
  <si>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</si>
  <si>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</si>
  <si>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</si>
  <si>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</si>
  <si>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</si>
  <si>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</si>
  <si>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</si>
  <si>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</si>
  <si>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</si>
  <si>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</si>
  <si>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</si>
  <si>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</si>
  <si>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</si>
  <si>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</si>
  <si>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</si>
  <si>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</si>
  <si>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</si>
  <si>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</si>
  <si>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</si>
  <si>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</si>
  <si>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</si>
  <si>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</si>
  <si>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</si>
  <si>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</si>
  <si>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</si>
  <si>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</si>
  <si>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</si>
  <si>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</si>
  <si>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</si>
  <si>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</si>
  <si>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</si>
  <si>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</si>
  <si>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</si>
  <si>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</si>
  <si>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</si>
  <si>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</si>
  <si>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</si>
  <si>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</si>
  <si>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</si>
  <si>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</si>
  <si>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</si>
  <si>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</si>
  <si>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</si>
  <si>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</si>
  <si>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</si>
  <si>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</si>
  <si>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</si>
  <si>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</si>
  <si>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</si>
  <si>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</si>
  <si>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</si>
  <si>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</si>
  <si>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</si>
  <si>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</si>
  <si>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</si>
  <si>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</si>
  <si>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</si>
  <si>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</si>
  <si>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</si>
  <si>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</si>
  <si>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</si>
  <si>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</si>
  <si>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</si>
  <si>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</si>
  <si>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</si>
  <si>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</si>
  <si>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</si>
  <si>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</si>
  <si>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</si>
  <si>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</si>
  <si>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</si>
  <si>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</si>
  <si>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</si>
  <si>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</si>
  <si>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</si>
  <si>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</si>
  <si>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</si>
  <si>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</si>
  <si>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</si>
  <si>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</si>
  <si>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</si>
  <si>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</si>
  <si>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</si>
  <si>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</si>
  <si>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</si>
  <si>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</si>
  <si>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</si>
  <si>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</si>
  <si>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</si>
  <si>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</si>
  <si>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</si>
  <si>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</si>
  <si>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</si>
  <si>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</si>
  <si>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</si>
  <si>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</si>
  <si>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</si>
  <si>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</si>
  <si>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</si>
  <si>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</si>
  <si>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</si>
  <si>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</si>
  <si>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</si>
  <si>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</si>
  <si>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</si>
  <si>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</si>
  <si>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</si>
  <si>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</si>
  <si>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</si>
  <si>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</si>
  <si>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</si>
  <si>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</si>
  <si>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</si>
  <si>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</si>
  <si>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</si>
  <si>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</si>
  <si>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</si>
  <si>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</si>
  <si>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</si>
  <si>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</si>
  <si>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</si>
  <si>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</si>
  <si>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</si>
  <si>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</si>
  <si>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</si>
  <si>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</si>
  <si>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</si>
  <si>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</si>
  <si>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</si>
  <si>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</si>
  <si>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</si>
  <si>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</si>
  <si>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</si>
  <si>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</si>
  <si>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</si>
  <si>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</si>
  <si>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</si>
  <si>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</si>
  <si>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</si>
  <si>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</si>
  <si>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</si>
  <si>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</si>
  <si>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</si>
  <si>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</si>
  <si>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</si>
  <si>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</si>
  <si>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</si>
  <si>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</si>
  <si>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</si>
  <si>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</si>
  <si>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</si>
  <si>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</si>
  <si>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</si>
  <si>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</si>
  <si>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</si>
  <si>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</si>
  <si>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</si>
  <si>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</si>
  <si>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</si>
  <si>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</si>
  <si>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</si>
  <si>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</si>
  <si>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</si>
  <si>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</si>
  <si>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</si>
  <si>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</si>
  <si>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</si>
  <si>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</si>
  <si>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</si>
  <si>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</si>
  <si>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</si>
  <si>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</si>
  <si>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</si>
  <si>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</si>
  <si>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</si>
  <si>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</si>
  <si>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</si>
  <si>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</si>
  <si>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</si>
  <si>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</si>
  <si>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</si>
  <si>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</si>
  <si>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</si>
  <si>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</si>
  <si>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</si>
  <si>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</si>
  <si>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</si>
  <si>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</si>
  <si>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</si>
  <si>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</si>
  <si>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</si>
  <si>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</si>
  <si>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</si>
  <si>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</si>
  <si>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</si>
  <si>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</si>
  <si>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</si>
  <si>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</si>
  <si>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</si>
  <si>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</si>
  <si>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</si>
  <si>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</si>
  <si>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</si>
  <si>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</si>
  <si>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</si>
  <si>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</si>
  <si>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</si>
  <si>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</si>
  <si>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</si>
  <si>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</si>
  <si>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</si>
  <si>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</si>
  <si>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</si>
  <si>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</si>
  <si>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</si>
  <si>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</si>
  <si>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</si>
  <si>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</si>
  <si>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</si>
  <si>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</si>
  <si>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</si>
  <si>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</si>
  <si>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</si>
  <si>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</si>
  <si>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</si>
  <si>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</si>
  <si>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</si>
  <si>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</si>
  <si>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</si>
  <si>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</si>
  <si>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</si>
  <si>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</si>
  <si>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</si>
  <si>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</si>
  <si>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</si>
  <si>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</si>
  <si>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</si>
  <si>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</si>
  <si>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</si>
  <si>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</si>
  <si>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</si>
  <si>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</si>
  <si>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</si>
  <si>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</si>
  <si>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</si>
  <si>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</si>
  <si>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</si>
  <si>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</si>
  <si>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</si>
  <si>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</si>
  <si>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</si>
  <si>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</si>
  <si>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</si>
  <si>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</si>
  <si>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</si>
  <si>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</si>
  <si>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</si>
  <si>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</si>
  <si>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</si>
  <si>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</si>
  <si>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</si>
  <si>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</si>
  <si>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</si>
  <si>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</si>
  <si>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</si>
  <si>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</si>
  <si>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</si>
  <si>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</si>
  <si>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</si>
  <si>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</si>
  <si>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</si>
  <si>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</si>
  <si>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</si>
  <si>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</si>
  <si>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</si>
  <si>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</si>
  <si>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</si>
  <si>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</si>
  <si>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</si>
  <si>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</si>
  <si>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</si>
  <si>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</si>
  <si>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</si>
  <si>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</si>
  <si>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</si>
  <si>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</si>
  <si>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</si>
  <si>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</si>
  <si>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</si>
  <si>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</si>
  <si>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</si>
  <si>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</si>
  <si>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</si>
  <si>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</si>
  <si>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</si>
  <si>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</si>
  <si>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</si>
  <si>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</si>
  <si>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</si>
  <si>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</si>
  <si>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</si>
  <si>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</si>
  <si>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</si>
  <si>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</si>
  <si>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</si>
  <si>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</si>
  <si>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</si>
  <si>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</si>
  <si>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</si>
  <si>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</si>
  <si>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</si>
  <si>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</si>
  <si>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</si>
  <si>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</si>
  <si>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</si>
  <si>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</si>
  <si>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</si>
  <si>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</si>
  <si>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</si>
  <si>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</si>
  <si>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</si>
  <si>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</si>
  <si>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</si>
  <si>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</si>
  <si>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</si>
  <si>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</si>
  <si>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</si>
  <si>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</si>
  <si>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</si>
  <si>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</si>
  <si>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</si>
  <si>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</si>
  <si>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</si>
  <si>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</si>
  <si>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</si>
  <si>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</si>
  <si>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</si>
  <si>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</si>
  <si>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</si>
  <si>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</si>
  <si>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</si>
  <si>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</si>
  <si>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</si>
  <si>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</si>
  <si>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</si>
  <si>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</si>
  <si>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</si>
  <si>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</si>
  <si>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</si>
  <si>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</si>
  <si>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</si>
  <si>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</si>
  <si>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</si>
  <si>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</si>
  <si>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</si>
  <si>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</si>
  <si>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</si>
  <si>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</si>
  <si>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</si>
  <si>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</si>
  <si>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</si>
  <si>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</si>
  <si>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</si>
  <si>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</si>
  <si>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</si>
  <si>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</si>
  <si>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</si>
  <si>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</si>
  <si>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</si>
  <si>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</si>
  <si>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</si>
  <si>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</si>
  <si>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</si>
  <si>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</si>
  <si>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</si>
  <si>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</si>
  <si>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</si>
  <si>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</si>
  <si>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</si>
  <si>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</si>
  <si>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</si>
  <si>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</si>
  <si>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</si>
  <si>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</si>
  <si>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</si>
  <si>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</si>
  <si>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</si>
  <si>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</si>
  <si>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</si>
  <si>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</si>
  <si>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</si>
  <si>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</si>
  <si>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</si>
  <si>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</si>
  <si>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</si>
  <si>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</si>
  <si>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</si>
  <si>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</si>
  <si>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</si>
  <si>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</si>
  <si>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</si>
  <si>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</si>
  <si>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</si>
  <si>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</si>
  <si>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</si>
  <si>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</si>
  <si>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</si>
  <si>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</si>
  <si>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</si>
  <si>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</si>
  <si>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</si>
  <si>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</si>
  <si>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</si>
  <si>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</si>
  <si>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</si>
  <si>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</si>
  <si>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</si>
  <si>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</si>
  <si>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</si>
  <si>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</si>
  <si>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</si>
  <si>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</si>
  <si>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</si>
  <si>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</si>
  <si>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</si>
  <si>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</si>
  <si>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</si>
  <si>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</si>
  <si>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</si>
  <si>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</si>
  <si>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</si>
  <si>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</si>
  <si>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</si>
  <si>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</si>
  <si>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</si>
  <si>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</si>
  <si>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</si>
  <si>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</si>
  <si>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</si>
  <si>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</si>
  <si>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</si>
  <si>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</si>
  <si>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</si>
  <si>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</si>
  <si>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</si>
  <si>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</si>
  <si>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</si>
  <si>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</si>
  <si>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</si>
  <si>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</si>
  <si>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</si>
  <si>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</si>
  <si>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</si>
  <si>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</si>
  <si>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</si>
  <si>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</si>
  <si>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</si>
  <si>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</si>
  <si>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</si>
  <si>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</si>
  <si>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</si>
  <si>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</si>
  <si>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</si>
  <si>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</si>
  <si>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</si>
  <si>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</si>
  <si>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</si>
  <si>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</si>
  <si>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</si>
  <si>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</si>
  <si>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</si>
  <si>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</si>
  <si>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</si>
  <si>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</si>
  <si>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</si>
  <si>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</si>
  <si>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</si>
  <si>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</si>
  <si>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</si>
  <si>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</si>
  <si>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</si>
  <si>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</si>
  <si>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</si>
  <si>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</si>
  <si>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</si>
  <si>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</si>
  <si>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</si>
  <si>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</si>
  <si>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</si>
  <si>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</si>
  <si>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</si>
  <si>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</si>
  <si>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</si>
  <si>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</si>
  <si>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</si>
  <si>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</si>
  <si>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</si>
  <si>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</si>
  <si>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</si>
  <si>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</si>
  <si>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</si>
  <si>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</si>
  <si>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</si>
  <si>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</si>
  <si>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</si>
  <si>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</si>
  <si>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</si>
  <si>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</si>
  <si>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</si>
  <si>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</si>
  <si>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</si>
  <si>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</si>
  <si>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</si>
  <si>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</si>
  <si>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</si>
  <si>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</si>
  <si>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</si>
  <si>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</si>
  <si>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</si>
  <si>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</si>
  <si>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</si>
  <si>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</si>
  <si>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</si>
  <si>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</si>
  <si>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</si>
  <si>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</si>
  <si>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</si>
  <si>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</si>
  <si>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</si>
  <si>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</si>
  <si>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</si>
  <si>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</si>
  <si>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</si>
  <si>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</si>
  <si>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</si>
  <si>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</si>
  <si>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</si>
  <si>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</si>
  <si>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</si>
  <si>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</si>
  <si>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</si>
  <si>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</si>
  <si>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</si>
  <si>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</si>
  <si>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</si>
  <si>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</si>
  <si>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</si>
  <si>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</si>
  <si>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</si>
  <si>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</si>
  <si>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</si>
  <si>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</si>
  <si>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</si>
  <si>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</si>
  <si>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</si>
  <si>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</si>
  <si>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</si>
  <si>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</si>
  <si>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</si>
  <si>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</si>
  <si>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</si>
  <si>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</si>
  <si>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</si>
  <si>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</si>
  <si>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</si>
  <si>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</si>
  <si>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</si>
  <si>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</si>
  <si>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</si>
  <si>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</si>
  <si>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</si>
  <si>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</si>
  <si>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</si>
  <si>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</si>
  <si>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</si>
  <si>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</si>
  <si>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</si>
  <si>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</si>
  <si>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</si>
  <si>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</si>
  <si>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</si>
  <si>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</si>
  <si>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</si>
  <si>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</si>
  <si>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</si>
  <si>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</si>
  <si>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</si>
  <si>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</si>
  <si>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</si>
  <si>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</si>
  <si>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</si>
  <si>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</si>
  <si>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</si>
  <si>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</si>
  <si>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</si>
  <si>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</si>
  <si>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</si>
  <si>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</si>
  <si>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</si>
  <si>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</si>
  <si>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</si>
  <si>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</si>
  <si>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</si>
  <si>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</si>
  <si>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</si>
  <si>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</si>
  <si>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</si>
  <si>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</si>
  <si>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</si>
  <si>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</si>
  <si>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</si>
  <si>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</si>
  <si>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</si>
  <si>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</si>
  <si>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</si>
  <si>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</si>
  <si>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</si>
  <si>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</si>
  <si>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</si>
  <si>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</si>
  <si>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</si>
  <si>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</si>
  <si>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</si>
  <si>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</si>
  <si>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</si>
  <si>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</si>
  <si>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</si>
  <si>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</si>
  <si>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</si>
  <si>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</si>
  <si>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</si>
  <si>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</si>
  <si>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</si>
  <si>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</si>
  <si>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</si>
  <si>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</si>
  <si>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</si>
  <si>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</si>
  <si>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</si>
  <si>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</si>
  <si>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</si>
  <si>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</si>
  <si>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</si>
  <si>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</si>
  <si>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</si>
  <si>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</si>
  <si>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</si>
  <si>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</si>
  <si>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</si>
  <si>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</si>
  <si>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</si>
  <si>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</si>
  <si>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</si>
  <si>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</si>
  <si>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</si>
  <si>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</si>
  <si>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</si>
  <si>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</si>
  <si>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</si>
  <si>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</si>
  <si>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</si>
  <si>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</si>
  <si>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</si>
  <si>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</si>
  <si>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</si>
  <si>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</si>
  <si>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</si>
  <si>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</si>
  <si>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</si>
  <si>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</si>
  <si>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</si>
  <si>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</si>
  <si>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</si>
  <si>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</si>
  <si>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</si>
  <si>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</si>
  <si>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</si>
  <si>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</si>
  <si>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</si>
  <si>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</si>
  <si>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</si>
  <si>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</si>
  <si>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</si>
  <si>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</si>
  <si>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</si>
  <si>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</si>
  <si>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</si>
  <si>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</si>
  <si>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</si>
  <si>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</si>
  <si>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</si>
  <si>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</si>
  <si>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</si>
  <si>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</si>
  <si>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</si>
  <si>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</si>
  <si>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</si>
  <si>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</si>
  <si>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</si>
  <si>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</si>
  <si>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</si>
  <si>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</si>
  <si>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</si>
  <si>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</si>
  <si>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</si>
  <si>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</si>
  <si>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</si>
  <si>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</si>
  <si>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</si>
  <si>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</si>
  <si>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</si>
  <si>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</si>
  <si>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</si>
  <si>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</si>
  <si>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</si>
  <si>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</si>
  <si>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</si>
  <si>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</si>
  <si>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</si>
  <si>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</si>
  <si>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</si>
  <si>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</si>
  <si>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</si>
  <si>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</si>
  <si>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</si>
  <si>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</si>
  <si>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</si>
  <si>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</si>
  <si>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</si>
  <si>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</si>
  <si>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</si>
  <si>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</si>
  <si>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</si>
  <si>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</si>
  <si>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</si>
  <si>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</si>
  <si>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</si>
  <si>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</si>
  <si>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</si>
  <si>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</si>
  <si>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</si>
  <si>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</si>
  <si>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</si>
  <si>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</si>
  <si>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</si>
  <si>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</si>
  <si>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</si>
  <si>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</si>
  <si>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</si>
  <si>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</si>
  <si>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</si>
  <si>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</si>
  <si>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</si>
  <si>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</si>
  <si>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</si>
  <si>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</si>
  <si>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</si>
  <si>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</si>
  <si>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</si>
  <si>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</si>
  <si>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</si>
  <si>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</si>
  <si>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</si>
  <si>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</si>
  <si>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</si>
  <si>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</si>
  <si>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</si>
  <si>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</si>
  <si>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</si>
  <si>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</si>
  <si>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</si>
  <si>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</si>
  <si>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</si>
  <si>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</si>
  <si>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</si>
  <si>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</si>
  <si>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</si>
  <si>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</si>
  <si>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</si>
  <si>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</si>
  <si>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</si>
  <si>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</si>
  <si>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</si>
  <si>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</si>
  <si>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</si>
  <si>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</si>
  <si>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</si>
  <si>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</si>
  <si>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</si>
  <si>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</si>
  <si>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</si>
  <si>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</si>
  <si>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</si>
  <si>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</si>
  <si>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</si>
  <si>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</si>
  <si>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</si>
  <si>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</si>
  <si>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</si>
  <si>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</si>
  <si>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</si>
  <si>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</si>
  <si>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</si>
  <si>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</si>
  <si>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</si>
  <si>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</si>
  <si>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</si>
  <si>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</si>
  <si>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</si>
  <si>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</si>
  <si>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</si>
  <si>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</si>
  <si>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</si>
  <si>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</si>
  <si>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</si>
  <si>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</si>
  <si>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</si>
  <si>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</si>
  <si>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</si>
  <si>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</si>
  <si>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</si>
  <si>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</si>
  <si>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</si>
  <si>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</si>
  <si>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</si>
  <si>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</si>
  <si>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</si>
  <si>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</si>
  <si>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</si>
  <si>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</si>
  <si>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</si>
  <si>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</si>
  <si>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</si>
  <si>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</si>
  <si>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</si>
  <si>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</si>
  <si>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</si>
  <si>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</si>
  <si>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</si>
  <si>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</si>
  <si>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</si>
  <si>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</si>
  <si>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</si>
  <si>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</si>
  <si>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</si>
  <si>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</si>
  <si>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</si>
  <si>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</si>
  <si>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</si>
  <si>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</si>
  <si>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</si>
  <si>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</si>
  <si>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</si>
  <si>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</si>
  <si>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</si>
  <si>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</si>
  <si>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</si>
  <si>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</si>
  <si>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</si>
  <si>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</si>
  <si>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</si>
  <si>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</si>
  <si>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</si>
  <si>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</si>
  <si>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</si>
  <si>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</si>
  <si>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</si>
  <si>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</si>
  <si>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</si>
  <si>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</si>
  <si>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</si>
  <si>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</si>
  <si>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</si>
  <si>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</si>
  <si>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</si>
  <si>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</si>
  <si>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</si>
  <si>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</si>
  <si>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</si>
  <si>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</si>
  <si>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</si>
  <si>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</si>
  <si>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</si>
  <si>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</si>
  <si>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</si>
  <si>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</si>
  <si>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</si>
  <si>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</si>
  <si>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</si>
  <si>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</si>
  <si>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</si>
  <si>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</si>
  <si>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</si>
  <si>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</si>
  <si>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</si>
  <si>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</si>
  <si>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</si>
  <si>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</si>
  <si>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</si>
  <si>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</si>
  <si>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</si>
  <si>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</si>
  <si>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</si>
  <si>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</si>
  <si>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</si>
  <si>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</si>
  <si>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</si>
  <si>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</si>
  <si>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</si>
  <si>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</si>
  <si>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</si>
  <si>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</si>
  <si>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</si>
  <si>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</si>
  <si>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</si>
  <si>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</si>
  <si>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</si>
  <si>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</si>
  <si>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</si>
  <si>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</si>
  <si>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</si>
  <si>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</si>
  <si>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</si>
  <si>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</si>
  <si>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</si>
  <si>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</si>
  <si>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</si>
  <si>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</si>
  <si>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</si>
  <si>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</si>
  <si>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</si>
  <si>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</si>
  <si>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</si>
  <si>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</si>
  <si>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</si>
  <si>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</si>
  <si>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</si>
  <si>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</si>
  <si>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</si>
  <si>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</si>
  <si>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</si>
  <si>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</si>
  <si>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</si>
  <si>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</si>
  <si>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</si>
  <si>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</si>
  <si>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</si>
  <si>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</si>
  <si>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</si>
  <si>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</si>
  <si>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</si>
  <si>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</si>
  <si>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</si>
  <si>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</si>
  <si>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</si>
  <si>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</si>
  <si>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</si>
  <si>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</si>
  <si>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</si>
  <si>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</si>
  <si>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</si>
  <si>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</si>
  <si>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</si>
  <si>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</si>
  <si>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</si>
  <si>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</si>
  <si>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</si>
  <si>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</si>
  <si>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</si>
  <si>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</si>
  <si>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</si>
  <si>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</si>
  <si>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</si>
  <si>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</si>
  <si>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</si>
  <si>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</si>
  <si>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</si>
  <si>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</si>
  <si>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</si>
  <si>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</si>
  <si>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</si>
  <si>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</si>
  <si>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</si>
  <si>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</si>
  <si>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</si>
  <si>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</si>
  <si>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</si>
  <si>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</si>
  <si>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</si>
  <si>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</si>
  <si>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</si>
  <si>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</si>
  <si>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</si>
  <si>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</si>
  <si>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</si>
  <si>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</si>
  <si>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</si>
  <si>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</si>
  <si>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</si>
  <si>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</si>
  <si>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</si>
  <si>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</si>
  <si>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</si>
  <si>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</si>
  <si>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</si>
  <si>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</si>
  <si>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</si>
  <si>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</si>
  <si>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</si>
  <si>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</si>
  <si>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</si>
  <si>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</si>
  <si>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</si>
  <si>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</si>
  <si>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</si>
  <si>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</si>
  <si>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</si>
  <si>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</si>
  <si>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</si>
  <si>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</si>
  <si>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</si>
  <si>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</si>
  <si>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</si>
  <si>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</si>
  <si>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</si>
  <si>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</si>
  <si>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</si>
  <si>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</si>
  <si>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</si>
  <si>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</si>
  <si>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</si>
  <si>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</si>
  <si>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</si>
  <si>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</si>
  <si>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</si>
  <si>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</si>
  <si>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</si>
  <si>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</si>
  <si>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</si>
  <si>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</si>
  <si>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</si>
  <si>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</si>
  <si>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</si>
  <si>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</si>
  <si>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</si>
  <si>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</si>
  <si>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</si>
  <si>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</si>
  <si>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</si>
  <si>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</si>
  <si>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</si>
  <si>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</si>
  <si>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</si>
  <si>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</si>
  <si>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</si>
  <si>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</si>
  <si>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</si>
  <si>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</si>
  <si>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</si>
  <si>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</si>
  <si>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</si>
  <si>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</si>
  <si>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</si>
  <si>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</si>
  <si>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</si>
  <si>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</si>
  <si>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</si>
  <si>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</si>
  <si>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</si>
  <si>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</si>
  <si>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</si>
  <si>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</si>
  <si>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</si>
  <si>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</si>
  <si>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</si>
  <si>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</si>
  <si>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</si>
  <si>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</si>
  <si>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</si>
  <si>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</si>
  <si>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</si>
  <si>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</si>
  <si>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</si>
  <si>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</si>
  <si>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</si>
  <si>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</si>
  <si>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</si>
  <si>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</si>
  <si>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</si>
  <si>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</si>
  <si>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</si>
  <si>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</si>
  <si>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</si>
  <si>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</si>
  <si>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</si>
  <si>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</si>
  <si>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</si>
  <si>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</si>
  <si>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</si>
  <si>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</si>
  <si>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</si>
  <si>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</si>
  <si>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</si>
  <si>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</si>
  <si>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</si>
  <si>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</si>
  <si>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</si>
  <si>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</si>
  <si>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</si>
  <si>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</si>
  <si>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</si>
  <si>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</si>
  <si>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</si>
  <si>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</si>
  <si>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</si>
  <si>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</si>
  <si>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</si>
  <si>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</si>
  <si>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</si>
  <si>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</si>
  <si>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</si>
  <si>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</si>
  <si>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</si>
  <si>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</si>
  <si>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</si>
  <si>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</si>
  <si>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</si>
  <si>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</si>
  <si>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</si>
  <si>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</si>
  <si>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</si>
  <si>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</si>
  <si>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</si>
  <si>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</si>
  <si>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</si>
  <si>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</si>
  <si>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</si>
  <si>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</si>
  <si>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</si>
  <si>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</si>
  <si>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</si>
  <si>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</si>
  <si>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</si>
  <si>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</si>
  <si>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</si>
  <si>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</si>
  <si>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</si>
  <si>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</si>
  <si>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</si>
  <si>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</si>
  <si>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</si>
  <si>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</si>
  <si>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</si>
  <si>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</si>
  <si>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</si>
  <si>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</si>
  <si>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</si>
  <si>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</si>
  <si>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</si>
  <si>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</si>
  <si>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</si>
  <si>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</si>
  <si>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</si>
  <si>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</si>
  <si>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</si>
  <si>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</si>
  <si>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</si>
  <si>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</si>
  <si>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</si>
  <si>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</si>
  <si>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</si>
  <si>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</si>
  <si>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</si>
  <si>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</si>
  <si>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</si>
  <si>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</si>
  <si>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</si>
  <si>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</si>
  <si>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</si>
  <si>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</si>
  <si>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</si>
  <si>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</si>
  <si>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</si>
  <si>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</si>
  <si>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</si>
  <si>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</si>
  <si>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</si>
  <si>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</si>
  <si>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</si>
  <si>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</si>
  <si>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</si>
  <si>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</si>
  <si>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</si>
  <si>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</si>
  <si>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</si>
  <si>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</si>
  <si>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</si>
  <si>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</si>
  <si>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</si>
  <si>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</si>
  <si>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</si>
  <si>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</si>
  <si>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</si>
  <si>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</si>
  <si>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</si>
  <si>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</si>
  <si>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</si>
  <si>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</si>
  <si>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</si>
  <si>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</si>
  <si>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</si>
  <si>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</si>
  <si>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</si>
  <si>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</si>
  <si>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</si>
  <si>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</si>
  <si>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</si>
  <si>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</si>
  <si>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</si>
  <si>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</si>
  <si>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</si>
  <si>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</si>
  <si>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</si>
  <si>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</si>
  <si>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</si>
  <si>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</si>
  <si>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</si>
  <si>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</si>
  <si>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</si>
  <si>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</si>
  <si>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</si>
  <si>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</si>
  <si>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</si>
  <si>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</si>
  <si>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</si>
  <si>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</si>
  <si>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</si>
  <si>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</si>
  <si>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</si>
  <si>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</si>
  <si>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</si>
  <si>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</si>
  <si>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</si>
  <si>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</si>
  <si>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</si>
  <si>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</si>
  <si>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</si>
  <si>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</si>
  <si>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</si>
  <si>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</si>
  <si>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</si>
  <si>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</si>
  <si>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</si>
  <si>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</si>
  <si>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</si>
  <si>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</si>
  <si>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</si>
  <si>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</si>
  <si>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</si>
  <si>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</si>
  <si>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</si>
  <si>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</si>
  <si>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</si>
  <si>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</si>
  <si>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</si>
  <si>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</si>
  <si>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</si>
  <si>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</si>
  <si>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</si>
  <si>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</si>
  <si>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</si>
  <si>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</si>
  <si>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</si>
  <si>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</si>
  <si>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</si>
  <si>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</si>
  <si>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</si>
  <si>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</si>
  <si>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</si>
  <si>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</si>
  <si>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</si>
  <si>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</si>
  <si>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</si>
  <si>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</si>
  <si>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</si>
  <si>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</si>
  <si>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</si>
  <si>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</si>
  <si>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</si>
  <si>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</si>
  <si>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</si>
  <si>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</si>
  <si>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</si>
  <si>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</si>
  <si>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</si>
  <si>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</si>
  <si>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</si>
  <si>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</si>
  <si>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</si>
  <si>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</si>
  <si>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</si>
  <si>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</si>
  <si>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</si>
  <si>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</si>
  <si>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</si>
  <si>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</si>
  <si>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</si>
  <si>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</si>
  <si>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</si>
  <si>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</si>
  <si>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</si>
  <si>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</si>
  <si>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</si>
  <si>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</si>
  <si>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</si>
  <si>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</si>
  <si>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</si>
  <si>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</si>
  <si>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</si>
  <si>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</si>
  <si>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</si>
  <si>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</si>
  <si>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</si>
  <si>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</si>
  <si>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</si>
  <si>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</si>
  <si>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</si>
  <si>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</si>
  <si>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</si>
  <si>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</si>
  <si>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</si>
  <si>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</si>
  <si>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</si>
  <si>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</si>
  <si>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</si>
  <si>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</si>
  <si>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</si>
  <si>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</si>
  <si>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</si>
  <si>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</si>
  <si>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</si>
  <si>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</si>
  <si>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</si>
  <si>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</si>
  <si>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</si>
  <si>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</si>
  <si>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</si>
  <si>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</si>
  <si>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</si>
  <si>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</si>
  <si>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</si>
  <si>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</si>
  <si>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</si>
  <si>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</si>
  <si>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</si>
  <si>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</si>
  <si>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</si>
  <si>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</si>
  <si>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</si>
  <si>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</si>
  <si>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</si>
  <si>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</si>
  <si>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</si>
  <si>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</si>
  <si>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</si>
  <si>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</si>
  <si>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</si>
  <si>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</si>
  <si>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</si>
  <si>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</si>
  <si>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</si>
  <si>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</si>
  <si>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</si>
  <si>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</si>
  <si>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</si>
  <si>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</si>
  <si>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</si>
  <si>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</si>
  <si>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</si>
  <si>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</si>
  <si>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</si>
  <si>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</si>
  <si>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</si>
  <si>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</si>
  <si>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</si>
  <si>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</si>
  <si>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</si>
  <si>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</si>
  <si>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</si>
  <si>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</si>
  <si>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</si>
  <si>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</si>
  <si>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</si>
  <si>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</si>
  <si>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</si>
  <si>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</si>
  <si>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</si>
  <si>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</si>
  <si>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</si>
  <si>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</si>
  <si>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</si>
  <si>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</si>
  <si>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</si>
  <si>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</si>
  <si>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</si>
  <si>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</si>
  <si>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</si>
  <si>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</si>
  <si>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</si>
  <si>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</si>
  <si>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</si>
  <si>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</si>
  <si>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</si>
  <si>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</si>
  <si>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</si>
  <si>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</si>
  <si>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</si>
  <si>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</si>
  <si>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</si>
  <si>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</si>
  <si>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</si>
  <si>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</si>
  <si>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</si>
  <si>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</si>
  <si>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</si>
  <si>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</si>
  <si>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</si>
  <si>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</si>
  <si>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</si>
  <si>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</si>
  <si>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</si>
  <si>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</si>
  <si>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</si>
  <si>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</si>
  <si>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</si>
  <si>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</si>
  <si>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</si>
  <si>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</si>
  <si>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</si>
  <si>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</si>
  <si>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</si>
  <si>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</si>
  <si>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</si>
  <si>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</si>
  <si>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</si>
  <si>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</si>
  <si>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</si>
  <si>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</si>
  <si>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</si>
  <si>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</si>
  <si>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</si>
  <si>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</si>
  <si>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</si>
  <si>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</si>
  <si>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</si>
  <si>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</si>
  <si>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</si>
  <si>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</si>
  <si>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</si>
  <si>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</si>
  <si>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</si>
  <si>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</si>
  <si>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</si>
  <si>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</si>
  <si>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</si>
  <si>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</si>
  <si>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</si>
  <si>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</si>
  <si>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</si>
  <si>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</si>
  <si>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</si>
  <si>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</si>
  <si>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</si>
  <si>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</si>
  <si>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</si>
  <si>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</si>
  <si>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</si>
  <si>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</si>
  <si>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</si>
  <si>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</si>
  <si>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</si>
  <si>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</si>
  <si>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</si>
  <si>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</si>
  <si>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</si>
  <si>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</si>
  <si>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</si>
  <si>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</si>
  <si>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</si>
  <si>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</si>
  <si>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</si>
  <si>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</si>
  <si>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</si>
  <si>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</si>
  <si>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</si>
  <si>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</si>
  <si>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</si>
  <si>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</si>
  <si>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</si>
  <si>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</si>
  <si>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</si>
  <si>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</si>
  <si>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</si>
  <si>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</si>
  <si>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</si>
  <si>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</si>
  <si>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</si>
  <si>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</si>
  <si>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</si>
  <si>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</si>
  <si>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</si>
  <si>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</si>
  <si>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</si>
  <si>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</si>
  <si>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</si>
  <si>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</si>
  <si>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</si>
  <si>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</si>
  <si>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</si>
  <si>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</si>
  <si>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</si>
  <si>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</si>
  <si>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</si>
  <si>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</si>
  <si>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</si>
  <si>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</si>
  <si>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</si>
  <si>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</si>
  <si>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</si>
  <si>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</si>
  <si>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</si>
  <si>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</si>
  <si>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</si>
  <si>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</si>
  <si>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</si>
  <si>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</si>
  <si>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</si>
  <si>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</si>
  <si>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</si>
  <si>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</si>
  <si>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</si>
  <si>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</si>
  <si>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</si>
  <si>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</si>
  <si>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</si>
  <si>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</si>
  <si>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</si>
  <si>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</si>
  <si>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</si>
  <si>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</si>
  <si>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</si>
  <si>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</si>
  <si>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</si>
  <si>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</si>
  <si>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</si>
  <si>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</si>
  <si>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</si>
  <si>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</si>
  <si>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</si>
  <si>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</si>
  <si>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</si>
  <si>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</si>
  <si>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</si>
  <si>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</si>
  <si>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</si>
  <si>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</si>
  <si>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</si>
  <si>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</si>
  <si>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</si>
  <si>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</si>
  <si>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</si>
  <si>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</si>
  <si>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</si>
  <si>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</si>
  <si>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</si>
  <si>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</si>
  <si>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</si>
  <si>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</si>
  <si>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</si>
  <si>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</si>
  <si>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</si>
  <si>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</si>
  <si>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</si>
  <si>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</si>
  <si>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</si>
  <si>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</si>
  <si>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</si>
  <si>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</si>
  <si>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</si>
  <si>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</si>
  <si>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</si>
  <si>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</si>
  <si>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</si>
  <si>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</si>
  <si>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</si>
  <si>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</si>
  <si>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</si>
  <si>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</si>
  <si>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</si>
  <si>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</si>
  <si>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</si>
  <si>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</si>
  <si>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</si>
  <si>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</si>
  <si>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</si>
  <si>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</si>
  <si>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</si>
  <si>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</si>
  <si>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</si>
  <si>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</si>
  <si>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</si>
  <si>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</si>
  <si>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</si>
  <si>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</si>
  <si>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</si>
  <si>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</si>
  <si>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</si>
  <si>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</si>
  <si>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</si>
  <si>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</si>
  <si>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</si>
  <si>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</si>
  <si>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</si>
  <si>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</si>
  <si>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</si>
  <si>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</si>
  <si>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</si>
  <si>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</si>
  <si>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</si>
  <si>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</si>
  <si>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</si>
  <si>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</si>
  <si>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</si>
  <si>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</si>
  <si>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</si>
  <si>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</si>
  <si>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</si>
  <si>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</si>
  <si>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</si>
  <si>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</si>
  <si>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</si>
  <si>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</si>
  <si>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</si>
  <si>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</si>
  <si>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</si>
  <si>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</si>
  <si>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</si>
  <si>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</si>
  <si>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</si>
  <si>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</si>
  <si>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</si>
  <si>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</si>
  <si>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</si>
  <si>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</si>
  <si>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</si>
  <si>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</si>
  <si>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</si>
  <si>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</si>
  <si>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</si>
  <si>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</si>
  <si>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</si>
  <si>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</si>
  <si>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</si>
  <si>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</si>
  <si>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</si>
  <si>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</si>
  <si>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</si>
  <si>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</si>
  <si>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</si>
  <si>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</si>
  <si>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</si>
  <si>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</si>
  <si>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</si>
  <si>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</si>
  <si>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</si>
  <si>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</si>
  <si>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</si>
  <si>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</si>
  <si>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</si>
  <si>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</si>
  <si>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</si>
  <si>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</si>
  <si>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</si>
  <si>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</si>
  <si>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</si>
  <si>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</si>
  <si>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</si>
  <si>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</si>
  <si>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</si>
  <si>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</si>
  <si>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</si>
  <si>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</si>
  <si>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</si>
  <si>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</si>
  <si>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</si>
  <si>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</si>
  <si>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</si>
  <si>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</si>
  <si>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</si>
  <si>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</si>
  <si>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</si>
  <si>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</si>
  <si>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</si>
  <si>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</si>
  <si>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</si>
  <si>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</si>
  <si>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</si>
  <si>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</si>
  <si>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</si>
  <si>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</si>
  <si>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</si>
  <si>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</si>
  <si>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</si>
  <si>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</si>
  <si>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</si>
  <si>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</si>
  <si>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</si>
  <si>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</si>
  <si>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</si>
  <si>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</si>
  <si>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</si>
  <si>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</si>
  <si>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</si>
  <si>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</si>
  <si>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</si>
  <si>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</si>
  <si>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</si>
  <si>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</si>
  <si>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</si>
  <si>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</si>
  <si>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</si>
  <si>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</si>
  <si>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</si>
  <si>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</si>
  <si>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</si>
  <si>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</si>
  <si>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</si>
  <si>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</si>
  <si>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</si>
  <si>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</si>
  <si>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</si>
  <si>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</si>
  <si>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</si>
  <si>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</si>
  <si>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</si>
  <si>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</si>
  <si>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</si>
  <si>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</si>
  <si>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</si>
  <si>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</si>
  <si>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</si>
  <si>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</si>
  <si>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</si>
  <si>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</si>
  <si>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</si>
  <si>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</si>
  <si>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</si>
  <si>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</si>
  <si>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</si>
  <si>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</si>
  <si>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</si>
  <si>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</si>
  <si>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</si>
  <si>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</si>
  <si>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</si>
  <si>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</si>
  <si>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</si>
  <si>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</si>
  <si>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</si>
  <si>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</si>
  <si>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</si>
  <si>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</si>
  <si>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</si>
  <si>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</si>
  <si>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</si>
  <si>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</si>
  <si>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</si>
  <si>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</si>
  <si>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</si>
  <si>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</si>
  <si>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</si>
  <si>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</si>
  <si>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</si>
  <si>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</si>
  <si>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</si>
  <si>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</si>
  <si>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</si>
  <si>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</si>
  <si>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</si>
  <si>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</si>
  <si>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</si>
  <si>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</si>
  <si>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</si>
  <si>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</si>
  <si>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</si>
  <si>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</si>
  <si>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</si>
  <si>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</si>
  <si>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</si>
  <si>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</si>
  <si>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</si>
  <si>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</si>
  <si>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</si>
  <si>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</si>
  <si>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</si>
  <si>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</si>
  <si>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</si>
  <si>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</si>
  <si>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</si>
  <si>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</si>
  <si>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</si>
  <si>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</si>
  <si>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</si>
  <si>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</si>
  <si>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</si>
  <si>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</si>
  <si>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</si>
  <si>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</si>
  <si>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</si>
  <si>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</si>
  <si>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</si>
  <si>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</si>
  <si>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</si>
  <si>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</si>
  <si>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</si>
  <si>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</si>
  <si>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</si>
  <si>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</si>
  <si>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</si>
  <si>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</si>
  <si>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</si>
  <si>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</si>
  <si>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</si>
  <si>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</si>
  <si>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</si>
  <si>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</si>
  <si>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</si>
  <si>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</si>
  <si>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</si>
  <si>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</si>
  <si>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</si>
  <si>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</si>
  <si>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</si>
  <si>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</si>
  <si>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</si>
  <si>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</si>
  <si>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</si>
  <si>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</si>
  <si>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</si>
  <si>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</si>
  <si>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</si>
  <si>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</si>
  <si>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</si>
  <si>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</si>
  <si>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</si>
  <si>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</si>
  <si>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</si>
  <si>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</si>
  <si>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</si>
  <si>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</si>
  <si>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</si>
  <si>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</si>
  <si>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</si>
  <si>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</si>
  <si>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</si>
  <si>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</si>
  <si>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</si>
  <si>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</si>
  <si>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</si>
  <si>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</si>
  <si>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</si>
  <si>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</si>
  <si>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</si>
  <si>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</si>
  <si>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</si>
  <si>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</si>
  <si>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</si>
  <si>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</si>
  <si>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</si>
  <si>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</si>
  <si>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</si>
  <si>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</si>
  <si>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</si>
  <si>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</si>
  <si>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</si>
  <si>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</si>
  <si>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</si>
  <si>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</si>
  <si>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</si>
  <si>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</si>
  <si>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</si>
  <si>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</si>
  <si>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</si>
  <si>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</si>
  <si>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</si>
  <si>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</si>
  <si>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</si>
  <si>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</si>
  <si>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</si>
  <si>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</si>
  <si>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</si>
  <si>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</si>
  <si>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</si>
  <si>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</si>
  <si>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</si>
  <si>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</si>
  <si>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</si>
  <si>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</si>
  <si>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</si>
  <si>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</si>
  <si>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</si>
  <si>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</si>
  <si>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</si>
  <si>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</si>
  <si>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</si>
  <si>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</si>
  <si>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</si>
  <si>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</si>
  <si>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</si>
  <si>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</si>
  <si>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</si>
  <si>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</si>
  <si>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</si>
  <si>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</si>
  <si>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</si>
  <si>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</si>
  <si>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</si>
  <si>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</si>
  <si>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</si>
  <si>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</si>
  <si>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</si>
  <si>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</si>
  <si>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</si>
  <si>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</si>
  <si>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</si>
  <si>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</si>
  <si>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</si>
  <si>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</si>
  <si>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</si>
  <si>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</si>
  <si>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</si>
  <si>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</si>
  <si>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</si>
  <si>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</si>
  <si>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</si>
  <si>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</si>
  <si>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</si>
  <si>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</si>
  <si>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</si>
  <si>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</si>
  <si>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</si>
  <si>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</si>
  <si>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</si>
  <si>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</si>
  <si>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</si>
  <si>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</si>
  <si>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</si>
  <si>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</si>
  <si>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</si>
  <si>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</si>
  <si>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</si>
  <si>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</si>
  <si>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</si>
  <si>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</si>
  <si>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</si>
  <si>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</si>
  <si>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</si>
  <si>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</si>
  <si>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</si>
  <si>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</si>
  <si>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</si>
  <si>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</si>
  <si>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</si>
  <si>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</si>
  <si>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</si>
  <si>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</si>
  <si>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</si>
  <si>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</si>
  <si>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</si>
  <si>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</si>
  <si>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</si>
  <si>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</si>
  <si>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</si>
  <si>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</si>
  <si>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</si>
  <si>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</si>
  <si>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</si>
  <si>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</si>
  <si>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</si>
  <si>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</si>
  <si>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</si>
  <si>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</si>
  <si>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</si>
  <si>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</si>
  <si>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</si>
  <si>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</si>
  <si>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</si>
  <si>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</si>
  <si>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</si>
  <si>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</si>
  <si>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</si>
  <si>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</si>
  <si>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</si>
  <si>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</si>
  <si>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</si>
  <si>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</si>
  <si>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</si>
  <si>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</si>
  <si>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</si>
  <si>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</si>
  <si>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</si>
  <si>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</si>
  <si>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</si>
  <si>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</si>
  <si>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</si>
  <si>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</si>
  <si>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</si>
  <si>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</si>
  <si>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</si>
  <si>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</si>
  <si>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</si>
  <si>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</si>
  <si>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</si>
  <si>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</si>
  <si>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</si>
  <si>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</si>
  <si>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</si>
  <si>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</si>
  <si>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</si>
  <si>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</si>
  <si>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</si>
  <si>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</si>
  <si>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</si>
  <si>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</si>
  <si>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</si>
  <si>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</si>
  <si>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</si>
  <si>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</si>
  <si>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</si>
  <si>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</si>
  <si>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</si>
  <si>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</si>
  <si>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</si>
  <si>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</si>
  <si>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</si>
  <si>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</si>
  <si>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</si>
  <si>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</si>
  <si>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</si>
  <si>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</si>
  <si>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</si>
  <si>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</si>
  <si>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</si>
  <si>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</si>
  <si>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</si>
  <si>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</si>
  <si>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</si>
  <si>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</si>
  <si>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</si>
  <si>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</si>
  <si>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</si>
  <si>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</si>
  <si>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</si>
  <si>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</si>
  <si>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</si>
  <si>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</si>
  <si>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</si>
  <si>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</si>
  <si>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</si>
  <si>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</si>
  <si>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</si>
  <si>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</si>
  <si>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</si>
  <si>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</si>
  <si>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</si>
  <si>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</si>
  <si>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</si>
  <si>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</si>
  <si>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</si>
  <si>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</si>
  <si>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</si>
  <si>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</si>
  <si>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</si>
  <si>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</si>
  <si>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</si>
  <si>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</si>
  <si>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</si>
  <si>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</si>
  <si>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</si>
  <si>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</si>
  <si>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</si>
  <si>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</si>
  <si>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</si>
  <si>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</si>
  <si>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</si>
  <si>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</si>
  <si>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</si>
  <si>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</si>
  <si>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</si>
  <si>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</si>
  <si>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</si>
  <si>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</si>
  <si>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</si>
  <si>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</si>
  <si>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</si>
  <si>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</si>
  <si>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</si>
  <si>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</si>
  <si>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</si>
  <si>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</si>
  <si>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</si>
  <si>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</si>
  <si>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</si>
  <si>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</si>
  <si>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</si>
  <si>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</si>
  <si>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</si>
  <si>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</si>
  <si>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</si>
  <si>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</si>
  <si>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</si>
  <si>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</si>
  <si>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</si>
  <si>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</si>
  <si>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</si>
  <si>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</si>
  <si>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</si>
  <si>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</si>
  <si>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</si>
  <si>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</si>
  <si>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</si>
  <si>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</si>
  <si>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</si>
  <si>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</si>
  <si>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</si>
  <si>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</si>
  <si>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</si>
  <si>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</si>
  <si>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</si>
  <si>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</si>
  <si>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</si>
  <si>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</si>
  <si>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</si>
  <si>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</si>
  <si>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</si>
  <si>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</si>
  <si>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</si>
  <si>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</si>
  <si>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</si>
  <si>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</si>
  <si>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</si>
  <si>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</si>
  <si>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</si>
  <si>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</si>
  <si>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</si>
  <si>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</si>
  <si>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</si>
  <si>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</si>
  <si>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</si>
  <si>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</si>
  <si>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</si>
  <si>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</si>
  <si>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</si>
  <si>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</si>
  <si>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</si>
  <si>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</si>
  <si>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</si>
  <si>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</si>
  <si>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</si>
  <si>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</si>
  <si>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</si>
  <si>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</si>
  <si>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</si>
  <si>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</si>
  <si>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</si>
  <si>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</si>
  <si>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</si>
  <si>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</si>
  <si>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</si>
  <si>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</si>
  <si>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</si>
  <si>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</si>
  <si>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</si>
  <si>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</si>
  <si>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</si>
  <si>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</si>
  <si>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</si>
  <si>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</si>
  <si>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</si>
  <si>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</si>
  <si>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</si>
  <si>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</si>
  <si>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</si>
  <si>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</si>
  <si>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</si>
  <si>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</si>
  <si>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</si>
  <si>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</si>
  <si>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</si>
  <si>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</si>
  <si>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</si>
  <si>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</si>
  <si>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</si>
  <si>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</si>
  <si>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</si>
  <si>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</si>
  <si>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</si>
  <si>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</si>
  <si>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</si>
  <si>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</si>
  <si>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</si>
  <si>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</si>
  <si>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</si>
  <si>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</si>
  <si>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</si>
  <si>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</si>
  <si>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</si>
  <si>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</si>
  <si>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</si>
  <si>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</si>
  <si>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</si>
  <si>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</si>
  <si>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</si>
  <si>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</si>
  <si>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</si>
  <si>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</si>
  <si>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</si>
  <si>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</si>
  <si>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</si>
  <si>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</si>
  <si>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</si>
  <si>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</si>
  <si>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</si>
  <si>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</si>
  <si>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</si>
  <si>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</si>
  <si>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</si>
  <si>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</si>
  <si>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</si>
  <si>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</si>
  <si>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</si>
  <si>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</si>
  <si>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</si>
  <si>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</si>
  <si>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</si>
  <si>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</si>
  <si>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</si>
  <si>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</si>
  <si>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</si>
  <si>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</si>
  <si>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</si>
  <si>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</si>
  <si>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</si>
  <si>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</si>
  <si>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</si>
  <si>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</si>
  <si>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</si>
  <si>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</si>
  <si>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</si>
  <si>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</si>
  <si>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</si>
  <si>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</si>
  <si>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</si>
  <si>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</si>
  <si>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</si>
  <si>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</si>
  <si>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</si>
  <si>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</si>
  <si>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</si>
  <si>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</si>
  <si>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</si>
  <si>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</si>
  <si>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</si>
  <si>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</si>
  <si>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</si>
  <si>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</si>
  <si>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</si>
  <si>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</si>
  <si>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</si>
  <si>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</si>
  <si>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</si>
  <si>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</si>
  <si>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</si>
  <si>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</si>
  <si>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</si>
  <si>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</si>
  <si>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</si>
  <si>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</si>
  <si>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</si>
  <si>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</si>
  <si>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</si>
  <si>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</si>
  <si>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</si>
  <si>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</si>
  <si>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</si>
  <si>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</si>
  <si>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</si>
  <si>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</si>
  <si>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</si>
  <si>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</si>
  <si>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</si>
  <si>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</si>
  <si>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</si>
  <si>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</si>
  <si>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</si>
  <si>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</si>
  <si>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</si>
  <si>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</si>
  <si>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</si>
  <si>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</si>
  <si>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</si>
  <si>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</si>
  <si>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</si>
  <si>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</si>
  <si>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</si>
  <si>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</si>
  <si>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</si>
  <si>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</si>
  <si>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</si>
  <si>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</si>
  <si>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</si>
  <si>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</si>
  <si>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</si>
  <si>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</si>
  <si>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</si>
  <si>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</si>
  <si>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</si>
  <si>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</si>
  <si>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</si>
  <si>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</si>
  <si>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</si>
  <si>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</si>
  <si>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</si>
  <si>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</si>
  <si>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</si>
  <si>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</si>
  <si>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</si>
  <si>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</si>
  <si>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</si>
  <si>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</si>
  <si>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</si>
  <si>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</si>
  <si>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</si>
  <si>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</si>
  <si>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</si>
  <si>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</si>
  <si>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</si>
  <si>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</si>
  <si>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</si>
  <si>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</si>
  <si>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</si>
  <si>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</si>
  <si>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</si>
  <si>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</si>
  <si>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</si>
  <si>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</si>
  <si>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</si>
  <si>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</si>
  <si>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</si>
  <si>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</si>
  <si>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</si>
  <si>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</si>
  <si>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</si>
  <si>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</si>
  <si>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</si>
  <si>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</si>
  <si>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</si>
  <si>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</si>
  <si>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</si>
  <si>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</si>
  <si>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</si>
  <si>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</si>
  <si>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</si>
  <si>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</si>
  <si>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</si>
  <si>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</si>
  <si>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</si>
  <si>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</si>
  <si>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</si>
  <si>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</si>
  <si>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</si>
  <si>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</si>
  <si>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</si>
  <si>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</si>
  <si>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</si>
  <si>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</si>
  <si>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</si>
  <si>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</si>
  <si>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</si>
  <si>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</si>
  <si>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</si>
  <si>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</si>
  <si>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</si>
  <si>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</si>
  <si>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</si>
  <si>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</si>
  <si>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</si>
  <si>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</si>
  <si>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</si>
  <si>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</si>
  <si>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</si>
  <si>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</si>
  <si>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</si>
  <si>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</si>
  <si>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</si>
  <si>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</si>
  <si>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</si>
  <si>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</si>
  <si>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</si>
  <si>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</si>
  <si>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</si>
  <si>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</si>
  <si>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</si>
  <si>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</si>
  <si>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</si>
  <si>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</si>
  <si>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</si>
  <si>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</si>
  <si>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</si>
  <si>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</si>
  <si>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</si>
  <si>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</si>
  <si>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</si>
  <si>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</si>
  <si>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</si>
  <si>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</si>
  <si>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</si>
  <si>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</si>
  <si>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</si>
  <si>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</si>
  <si>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</si>
  <si>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</si>
  <si>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</si>
  <si>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</si>
  <si>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</si>
  <si>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</si>
  <si>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</si>
  <si>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</si>
  <si>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</si>
  <si>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</si>
  <si>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</si>
  <si>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</si>
  <si>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</si>
  <si>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</si>
  <si>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</si>
  <si>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</si>
  <si>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</si>
  <si>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</si>
  <si>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</si>
  <si>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</si>
  <si>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</si>
  <si>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</si>
  <si>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</si>
  <si>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</si>
  <si>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</si>
  <si>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</si>
  <si>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</si>
  <si>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</si>
  <si>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</si>
  <si>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</si>
  <si>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</si>
  <si>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</si>
  <si>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</si>
  <si>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</si>
  <si>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</si>
  <si>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</si>
  <si>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</si>
  <si>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</si>
  <si>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</si>
  <si>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</si>
  <si>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</si>
  <si>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</si>
  <si>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</si>
  <si>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</si>
  <si>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</si>
  <si>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</si>
  <si>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</si>
  <si>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</si>
  <si>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</si>
  <si>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</si>
  <si>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</si>
  <si>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</si>
  <si>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</si>
  <si>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</si>
  <si>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</si>
  <si>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</si>
  <si>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</si>
  <si>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</si>
  <si>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</si>
  <si>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</si>
  <si>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</si>
  <si>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</si>
  <si>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</si>
  <si>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</si>
  <si>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</si>
  <si>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</si>
  <si>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</si>
  <si>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</si>
  <si>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</si>
  <si>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</si>
  <si>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</si>
  <si>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</si>
  <si>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</si>
  <si>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</si>
  <si>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</si>
  <si>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</si>
  <si>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</si>
  <si>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</si>
  <si>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</si>
  <si>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</si>
  <si>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</si>
  <si>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</si>
  <si>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</si>
  <si>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</si>
  <si>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</si>
  <si>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</si>
  <si>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</si>
  <si>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</si>
  <si>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</si>
  <si>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</si>
  <si>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</si>
  <si>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</si>
  <si>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</si>
  <si>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</si>
  <si>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</si>
  <si>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</si>
  <si>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</si>
  <si>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</si>
  <si>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</si>
  <si>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</si>
  <si>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</si>
  <si>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</si>
  <si>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</si>
  <si>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</si>
  <si>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</si>
  <si>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</si>
  <si>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</si>
  <si>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</si>
  <si>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</si>
  <si>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</si>
  <si>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</si>
  <si>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</si>
  <si>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</si>
  <si>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</si>
  <si>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</si>
  <si>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</si>
  <si>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</si>
  <si>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</si>
  <si>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</si>
  <si>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</si>
  <si>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</si>
  <si>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</si>
  <si>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</si>
  <si>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</si>
  <si>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</si>
  <si>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</si>
  <si>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</si>
  <si>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</si>
  <si>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</si>
  <si>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</si>
  <si>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</si>
  <si>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</si>
  <si>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</si>
  <si>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</si>
  <si>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</si>
  <si>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</si>
  <si>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</si>
  <si>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</si>
  <si>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</si>
  <si>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</si>
  <si>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</si>
  <si>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</si>
  <si>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</si>
  <si>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</si>
  <si>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</si>
  <si>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</si>
  <si>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</si>
  <si>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</si>
  <si>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</si>
  <si>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</si>
  <si>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</si>
  <si>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</si>
  <si>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</si>
  <si>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</si>
  <si>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</si>
  <si>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</si>
  <si>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</si>
  <si>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</si>
  <si>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</si>
  <si>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</si>
  <si>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</si>
  <si>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</si>
  <si>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</si>
  <si>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</si>
  <si>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</si>
  <si>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</si>
  <si>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</si>
  <si>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</si>
  <si>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</si>
  <si>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</si>
  <si>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</si>
  <si>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</si>
  <si>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</si>
  <si>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</si>
  <si>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</si>
  <si>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</si>
  <si>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</si>
  <si>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</si>
  <si>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</si>
  <si>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</si>
  <si>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</si>
  <si>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</si>
  <si>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</si>
  <si>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</si>
  <si>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</si>
  <si>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</si>
  <si>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</si>
  <si>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</si>
  <si>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</si>
  <si>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</si>
  <si>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</si>
  <si>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</si>
  <si>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</si>
  <si>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</si>
  <si>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</si>
  <si>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</si>
  <si>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</si>
  <si>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</si>
  <si>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</si>
  <si>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</si>
  <si>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</si>
  <si>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</si>
  <si>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</si>
  <si>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</si>
  <si>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</si>
  <si>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</si>
  <si>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</si>
  <si>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</si>
  <si>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</si>
  <si>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</si>
  <si>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</si>
  <si>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</si>
  <si>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</si>
  <si>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</si>
  <si>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</si>
  <si>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</si>
  <si>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</si>
  <si>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</si>
  <si>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</si>
  <si>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</si>
  <si>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</si>
  <si>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</si>
  <si>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</si>
  <si>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</si>
  <si>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</si>
  <si>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</si>
  <si>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</si>
  <si>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</si>
  <si>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</si>
  <si>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</si>
  <si>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</si>
  <si>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</si>
  <si>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</si>
  <si>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</si>
  <si>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</si>
  <si>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</si>
  <si>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</si>
  <si>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</si>
  <si>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</si>
  <si>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</si>
  <si>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</si>
  <si>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</si>
  <si>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</si>
  <si>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</si>
  <si>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</si>
  <si>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</si>
  <si>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</si>
  <si>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</si>
  <si>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</si>
  <si>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</si>
  <si>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</si>
  <si>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</si>
  <si>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</si>
  <si>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</si>
  <si>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</si>
  <si>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</si>
  <si>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</si>
  <si>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</si>
  <si>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</si>
  <si>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</si>
  <si>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</si>
  <si>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</si>
  <si>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</si>
  <si>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</si>
  <si>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</si>
  <si>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</si>
  <si>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</si>
  <si>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</si>
  <si>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</si>
  <si>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</si>
  <si>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</si>
  <si>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</si>
  <si>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</si>
  <si>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</si>
  <si>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</si>
  <si>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</si>
  <si>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</si>
  <si>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</si>
  <si>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</si>
  <si>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</si>
  <si>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</si>
  <si>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</si>
  <si>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</si>
  <si>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</si>
  <si>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</si>
  <si>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</si>
  <si>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</si>
  <si>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</si>
  <si>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</si>
  <si>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</si>
  <si>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</si>
  <si>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</si>
  <si>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</si>
  <si>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</si>
  <si>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</si>
  <si>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</si>
  <si>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</si>
  <si>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</si>
  <si>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</si>
  <si>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</si>
  <si>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</si>
  <si>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</si>
  <si>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</si>
  <si>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</si>
  <si>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</si>
  <si>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</si>
  <si>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</si>
  <si>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</si>
  <si>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</si>
  <si>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</si>
  <si>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</si>
  <si>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</si>
  <si>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</si>
  <si>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</si>
  <si>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</si>
  <si>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</si>
  <si>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</si>
  <si>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</si>
  <si>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</si>
  <si>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</si>
  <si>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</si>
  <si>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</si>
  <si>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</si>
  <si>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</si>
  <si>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</si>
  <si>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</si>
  <si>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</si>
  <si>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</si>
  <si>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</si>
  <si>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</si>
  <si>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</si>
  <si>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</si>
  <si>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</si>
  <si>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</si>
  <si>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</si>
  <si>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</si>
  <si>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</si>
  <si>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</si>
  <si>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</si>
  <si>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</si>
  <si>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</si>
  <si>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</si>
  <si>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</si>
  <si>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</si>
  <si>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</si>
  <si>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</si>
  <si>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</si>
  <si>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</si>
  <si>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</si>
  <si>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</si>
  <si>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</si>
  <si>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</si>
  <si>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</si>
  <si>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</si>
  <si>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</si>
  <si>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</si>
  <si>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</si>
  <si>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</si>
  <si>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</si>
  <si>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</si>
  <si>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</si>
  <si>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</si>
  <si>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</si>
  <si>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</si>
  <si>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</si>
  <si>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</si>
  <si>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</si>
  <si>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</si>
  <si>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</si>
  <si>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</si>
  <si>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</si>
  <si>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</si>
  <si>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</si>
  <si>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</si>
  <si>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</si>
  <si>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</si>
  <si>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</si>
  <si>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</si>
  <si>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</si>
  <si>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</si>
  <si>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</si>
  <si>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</si>
  <si>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</si>
  <si>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</si>
  <si>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</si>
  <si>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</si>
  <si>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</si>
  <si>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</si>
  <si>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</si>
  <si>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</si>
  <si>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</si>
  <si>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</si>
  <si>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</si>
  <si>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</si>
  <si>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</si>
  <si>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</si>
  <si>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</si>
  <si>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</si>
  <si>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</si>
  <si>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</si>
  <si>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</si>
  <si>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</si>
  <si>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</si>
  <si>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</si>
  <si>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</si>
  <si>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</si>
  <si>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</si>
  <si>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</si>
  <si>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</si>
  <si>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</si>
  <si>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</si>
  <si>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</si>
  <si>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</si>
  <si>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</si>
  <si>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</si>
  <si>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</si>
  <si>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</si>
  <si>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</si>
  <si>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</si>
  <si>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</si>
  <si>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</si>
  <si>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</si>
  <si>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</si>
  <si>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</si>
  <si>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</si>
  <si>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</si>
  <si>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</si>
  <si>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</si>
  <si>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</si>
  <si>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</si>
  <si>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</si>
  <si>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</si>
  <si>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</si>
  <si>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</si>
  <si>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</si>
  <si>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</si>
  <si>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</si>
  <si>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</si>
  <si>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</si>
  <si>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</si>
  <si>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</si>
  <si>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</si>
  <si>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</si>
  <si>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</si>
  <si>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</si>
  <si>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</si>
  <si>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</si>
  <si>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</si>
  <si>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</si>
  <si>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</si>
  <si>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</si>
  <si>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</si>
  <si>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</si>
  <si>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</si>
  <si>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</si>
  <si>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</si>
  <si>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</si>
  <si>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</si>
  <si>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</si>
  <si>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</si>
  <si>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</si>
  <si>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</si>
  <si>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</si>
  <si>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</si>
  <si>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</si>
  <si>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</si>
  <si>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</si>
  <si>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</si>
  <si>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</si>
  <si>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</si>
  <si>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</si>
  <si>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</si>
  <si>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</si>
  <si>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</si>
  <si>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</si>
  <si>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</si>
  <si>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</si>
  <si>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</si>
  <si>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</si>
  <si>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</si>
  <si>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</si>
  <si>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</si>
  <si>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</si>
  <si>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</si>
  <si>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</si>
  <si>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</si>
  <si>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</si>
  <si>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</si>
  <si>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</si>
  <si>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</si>
  <si>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</si>
  <si>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</si>
  <si>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</si>
  <si>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</si>
  <si>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</si>
  <si>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</si>
  <si>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</si>
  <si>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</si>
  <si>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</si>
  <si>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</si>
  <si>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</si>
  <si>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</si>
  <si>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</si>
  <si>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</si>
  <si>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</si>
  <si>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</si>
  <si>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</si>
  <si>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</si>
  <si>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</si>
  <si>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</si>
  <si>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</si>
  <si>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</si>
  <si>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</si>
  <si>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</si>
  <si>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</si>
  <si>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</si>
  <si>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</si>
  <si>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</si>
  <si>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</si>
  <si>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</si>
  <si>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</si>
  <si>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</si>
  <si>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</si>
  <si>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</si>
  <si>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</si>
  <si>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</si>
  <si>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</si>
  <si>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</si>
  <si>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</si>
  <si>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</si>
  <si>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</si>
  <si>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</si>
  <si>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</si>
  <si>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</si>
  <si>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</si>
  <si>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</si>
  <si>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</si>
  <si>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</si>
  <si>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</si>
  <si>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</si>
  <si>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</si>
  <si>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</si>
  <si>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</si>
  <si>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</si>
  <si>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</si>
  <si>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</si>
  <si>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</si>
  <si>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</si>
  <si>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</si>
  <si>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</si>
  <si>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</si>
  <si>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</si>
  <si>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</si>
  <si>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</si>
  <si>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</si>
  <si>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</si>
  <si>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</si>
  <si>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</si>
  <si>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</si>
  <si>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</si>
  <si>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</si>
  <si>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</si>
  <si>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</si>
  <si>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</si>
  <si>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</si>
  <si>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</si>
  <si>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</si>
  <si>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</si>
  <si>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</si>
  <si>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</si>
  <si>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</si>
  <si>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</si>
  <si>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</si>
  <si>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</si>
  <si>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</si>
  <si>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</si>
  <si>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</si>
  <si>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</si>
  <si>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</si>
  <si>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</si>
  <si>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</si>
  <si>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</si>
  <si>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</si>
  <si>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</si>
  <si>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</si>
  <si>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</si>
  <si>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</si>
  <si>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</si>
  <si>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</si>
  <si>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</si>
  <si>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</si>
  <si>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</si>
  <si>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</si>
  <si>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</si>
  <si>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</si>
  <si>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</si>
  <si>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</si>
  <si>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</si>
  <si>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</si>
  <si>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</si>
  <si>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</si>
  <si>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</si>
  <si>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</si>
  <si>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</si>
  <si>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</si>
  <si>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</si>
  <si>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</si>
  <si>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</si>
  <si>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</si>
  <si>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</si>
  <si>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</si>
  <si>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</si>
  <si>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</si>
  <si>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</si>
  <si>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</si>
  <si>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</si>
  <si>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</si>
  <si>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</si>
  <si>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</si>
  <si>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</si>
  <si>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</si>
  <si>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</si>
  <si>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</si>
  <si>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</si>
  <si>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</si>
  <si>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</si>
  <si>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</si>
  <si>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</si>
  <si>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</si>
  <si>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</si>
  <si>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</si>
  <si>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</si>
  <si>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</si>
  <si>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</si>
  <si>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</si>
  <si>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</si>
  <si>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</si>
  <si>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</si>
  <si>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</si>
  <si>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</si>
  <si>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</si>
  <si>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</si>
  <si>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</si>
  <si>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</si>
  <si>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</si>
  <si>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</si>
  <si>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</si>
  <si>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</si>
  <si>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</si>
  <si>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</si>
  <si>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</si>
  <si>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</si>
  <si>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</si>
  <si>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</si>
  <si>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</si>
  <si>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</si>
  <si>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</si>
  <si>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</si>
  <si>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</si>
  <si>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</si>
  <si>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</si>
  <si>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</si>
  <si>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</si>
  <si>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</si>
  <si>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</si>
  <si>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</si>
  <si>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</si>
  <si>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</si>
  <si>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</si>
  <si>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</si>
  <si>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</si>
  <si>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</si>
  <si>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</si>
  <si>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</si>
  <si>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</si>
  <si>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</si>
  <si>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</si>
  <si>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</si>
  <si>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</si>
  <si>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</si>
  <si>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</si>
  <si>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</si>
  <si>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</si>
  <si>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</si>
  <si>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</si>
  <si>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</si>
  <si>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</si>
  <si>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</si>
  <si>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</si>
  <si>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</si>
  <si>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</si>
  <si>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</si>
  <si>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</si>
  <si>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</si>
  <si>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</si>
  <si>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</si>
  <si>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</si>
  <si>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</si>
  <si>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</si>
  <si>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</si>
  <si>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</si>
  <si>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</si>
  <si>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</si>
  <si>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</si>
  <si>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</si>
  <si>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</si>
  <si>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</si>
  <si>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</si>
  <si>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</si>
  <si>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</si>
  <si>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</si>
  <si>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</si>
  <si>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</si>
  <si>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</si>
  <si>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</si>
  <si>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</si>
  <si>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</si>
  <si>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</si>
  <si>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</si>
  <si>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</si>
  <si>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</si>
  <si>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</si>
  <si>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</si>
  <si>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</si>
  <si>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</si>
  <si>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</si>
  <si>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</si>
  <si>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</si>
  <si>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</si>
  <si>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</si>
  <si>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</si>
  <si>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</si>
  <si>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</si>
  <si>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</si>
  <si>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</si>
  <si>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</si>
  <si>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</si>
  <si>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</si>
  <si>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</si>
  <si>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</si>
  <si>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</si>
  <si>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</si>
  <si>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</si>
  <si>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</si>
  <si>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</si>
  <si>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</si>
  <si>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</si>
  <si>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</si>
  <si>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</si>
  <si>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</si>
  <si>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</si>
  <si>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</si>
  <si>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</si>
  <si>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</si>
  <si>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</si>
  <si>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</si>
  <si>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</si>
  <si>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</si>
  <si>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</si>
  <si>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</si>
  <si>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</si>
  <si>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</si>
  <si>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</si>
  <si>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</si>
  <si>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</si>
  <si>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</si>
  <si>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</si>
  <si>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</si>
  <si>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</si>
  <si>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</si>
  <si>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</si>
  <si>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</si>
  <si>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</si>
  <si>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</si>
  <si>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</si>
  <si>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</si>
  <si>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</si>
  <si>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</si>
  <si>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</si>
  <si>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</si>
  <si>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</si>
  <si>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</si>
  <si>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</si>
  <si>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</si>
  <si>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</si>
  <si>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</si>
  <si>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</si>
  <si>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</si>
  <si>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</si>
  <si>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</si>
  <si>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</si>
  <si>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</si>
  <si>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</si>
  <si>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</si>
  <si>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</si>
  <si>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</si>
  <si>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</si>
  <si>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</si>
  <si>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</si>
  <si>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</si>
  <si>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</si>
  <si>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</si>
  <si>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</si>
  <si>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</si>
  <si>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</si>
  <si>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</si>
  <si>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</si>
  <si>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</si>
  <si>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</si>
  <si>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</si>
  <si>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</si>
  <si>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</si>
  <si>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</si>
  <si>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</si>
  <si>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</si>
  <si>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</si>
  <si>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</si>
  <si>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</si>
  <si>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</si>
  <si>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</si>
  <si>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</si>
  <si>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</si>
  <si>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</si>
  <si>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</si>
  <si>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</si>
  <si>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</si>
  <si>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</si>
  <si>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</si>
  <si>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</si>
  <si>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</si>
  <si>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</si>
  <si>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</si>
  <si>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</si>
  <si>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</si>
  <si>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</si>
  <si>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</si>
  <si>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</si>
  <si>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</si>
  <si>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</si>
  <si>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</si>
  <si>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</si>
  <si>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</si>
  <si>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</si>
  <si>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</si>
  <si>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</si>
  <si>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</si>
  <si>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</si>
  <si>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</si>
  <si>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</si>
  <si>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</si>
  <si>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</si>
  <si>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</si>
  <si>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</si>
  <si>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</si>
  <si>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</si>
  <si>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</si>
  <si>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</si>
  <si>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</si>
  <si>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</si>
  <si>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</si>
  <si>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</si>
  <si>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</si>
  <si>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</si>
  <si>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</si>
  <si>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</si>
  <si>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</si>
  <si>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</si>
  <si>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</si>
  <si>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</si>
  <si>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</si>
  <si>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</si>
  <si>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</si>
  <si>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</si>
  <si>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</si>
  <si>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</si>
  <si>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</si>
  <si>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</si>
  <si>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</si>
  <si>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</si>
  <si>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</si>
  <si>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</si>
  <si>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</si>
  <si>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</si>
  <si>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</si>
  <si>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</si>
  <si>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</si>
  <si>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</si>
  <si>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</si>
  <si>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</si>
  <si>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</si>
  <si>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</si>
  <si>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</si>
  <si>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</si>
  <si>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</si>
  <si>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</si>
  <si>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</si>
  <si>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</si>
  <si>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</si>
  <si>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</si>
  <si>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</si>
  <si>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</si>
  <si>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</si>
  <si>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</si>
  <si>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</si>
  <si>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</si>
  <si>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</si>
  <si>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</si>
  <si>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</si>
  <si>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</si>
  <si>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</si>
  <si>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</si>
  <si>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</si>
  <si>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</si>
  <si>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</si>
  <si>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</si>
  <si>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</si>
  <si>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</si>
  <si>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</si>
  <si>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</si>
  <si>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</si>
  <si>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</si>
  <si>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</si>
  <si>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</si>
  <si>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</si>
  <si>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</si>
  <si>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</si>
  <si>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</si>
  <si>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</si>
  <si>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</si>
  <si>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</si>
  <si>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</si>
  <si>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</si>
  <si>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</si>
  <si>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</si>
  <si>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</si>
  <si>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</si>
  <si>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</si>
  <si>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</si>
  <si>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</si>
  <si>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</si>
  <si>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</si>
  <si>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</si>
  <si>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</si>
  <si>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</si>
  <si>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</si>
  <si>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</si>
  <si>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</si>
  <si>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</si>
  <si>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</si>
  <si>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</si>
  <si>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</si>
  <si>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</si>
  <si>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</si>
  <si>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</si>
  <si>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</si>
  <si>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</si>
  <si>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</si>
  <si>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</si>
  <si>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</si>
  <si>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</si>
  <si>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</si>
  <si>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</si>
  <si>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</si>
  <si>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</si>
  <si>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</si>
  <si>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</si>
  <si>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</si>
  <si>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</si>
  <si>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</si>
  <si>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</si>
  <si>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</si>
  <si>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</si>
  <si>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</si>
  <si>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</si>
  <si>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</si>
  <si>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</si>
  <si>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</si>
  <si>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</si>
  <si>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</si>
  <si>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</si>
  <si>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</si>
  <si>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</si>
  <si>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</si>
  <si>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</si>
  <si>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</si>
  <si>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</si>
  <si>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</si>
  <si>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</si>
  <si>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</si>
  <si>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</si>
  <si>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</si>
  <si>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</si>
  <si>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</si>
  <si>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</si>
  <si>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</si>
  <si>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</si>
  <si>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</si>
  <si>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</si>
  <si>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</si>
  <si>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</si>
  <si>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</si>
  <si>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</si>
  <si>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</si>
  <si>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</si>
  <si>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</si>
  <si>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</si>
  <si>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</si>
  <si>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</si>
  <si>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</si>
  <si>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</si>
  <si>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</si>
  <si>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</si>
  <si>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</si>
  <si>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</si>
  <si>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</si>
  <si>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</si>
  <si>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</si>
  <si>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</si>
  <si>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</si>
  <si>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</si>
  <si>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</si>
  <si>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</si>
  <si>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</si>
  <si>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</si>
  <si>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</si>
  <si>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</si>
  <si>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</si>
  <si>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</si>
  <si>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</si>
  <si>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</si>
  <si>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</si>
  <si>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</si>
  <si>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</si>
  <si>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</si>
  <si>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</si>
  <si>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</si>
  <si>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</si>
  <si>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</si>
  <si>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</si>
  <si>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</si>
  <si>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</si>
  <si>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</si>
  <si>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</si>
  <si>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</si>
  <si>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</si>
  <si>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</si>
  <si>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</si>
  <si>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</si>
  <si>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</si>
  <si>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</si>
  <si>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</si>
  <si>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</si>
  <si>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</si>
  <si>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</si>
  <si>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</si>
  <si>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</si>
  <si>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</si>
  <si>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</si>
  <si>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</si>
  <si>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</si>
  <si>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</si>
  <si>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</si>
  <si>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</si>
  <si>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</si>
  <si>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</si>
  <si>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</si>
  <si>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</si>
  <si>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</si>
  <si>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</si>
  <si>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</si>
  <si>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</si>
  <si>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</si>
  <si>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</si>
  <si>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</si>
  <si>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</si>
  <si>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</si>
  <si>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</si>
  <si>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</si>
  <si>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</si>
  <si>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</si>
  <si>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</si>
  <si>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</si>
  <si>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</si>
  <si>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</si>
  <si>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</si>
  <si>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</si>
  <si>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</si>
  <si>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</si>
  <si>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</si>
  <si>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</si>
  <si>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</si>
  <si>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</si>
  <si>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</si>
  <si>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</si>
  <si>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</si>
  <si>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</si>
  <si>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</si>
  <si>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</si>
  <si>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</si>
  <si>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</si>
  <si>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</si>
  <si>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</si>
  <si>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</si>
  <si>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</si>
  <si>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</si>
  <si>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</si>
  <si>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</si>
  <si>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</si>
  <si>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</si>
  <si>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</si>
  <si>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</si>
  <si>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</si>
  <si>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</si>
  <si>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</si>
  <si>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</si>
  <si>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</si>
  <si>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</si>
  <si>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</si>
  <si>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</si>
  <si>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</si>
  <si>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</si>
  <si>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</si>
  <si>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</si>
  <si>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</si>
  <si>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</si>
  <si>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</si>
  <si>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</si>
  <si>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</si>
  <si>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</si>
  <si>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</si>
  <si>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</si>
  <si>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</si>
  <si>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</si>
  <si>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</si>
  <si>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</si>
  <si>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</si>
  <si>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</si>
  <si>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</si>
  <si>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</si>
  <si>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</si>
  <si>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</si>
  <si>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</si>
  <si>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</si>
  <si>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</si>
  <si>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</si>
  <si>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</si>
  <si>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</si>
  <si>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</si>
  <si>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</si>
  <si>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</si>
  <si>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</si>
  <si>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</si>
  <si>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</si>
  <si>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</si>
  <si>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</si>
  <si>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</si>
  <si>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</si>
  <si>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</si>
  <si>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</si>
  <si>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</si>
  <si>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</si>
  <si>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</si>
  <si>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</si>
  <si>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</si>
  <si>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</si>
  <si>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</si>
  <si>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</si>
  <si>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</si>
  <si>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</si>
  <si>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</si>
  <si>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</si>
  <si>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</si>
  <si>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</si>
  <si>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</si>
  <si>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</si>
  <si>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</si>
  <si>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</si>
  <si>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</si>
  <si>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</si>
  <si>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</si>
  <si>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</si>
  <si>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</si>
  <si>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</si>
  <si>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</si>
  <si>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</si>
  <si>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</si>
  <si>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</si>
  <si>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</si>
  <si>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</si>
  <si>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</si>
  <si>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</si>
  <si>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</si>
  <si>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</si>
  <si>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</si>
  <si>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</si>
  <si>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</si>
  <si>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</si>
  <si>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</si>
  <si>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</si>
  <si>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</si>
  <si>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</si>
  <si>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</si>
  <si>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</si>
  <si>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</si>
  <si>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</si>
  <si>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</si>
  <si>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</si>
  <si>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</si>
  <si>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</si>
  <si>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</si>
  <si>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</si>
  <si>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</si>
  <si>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</si>
  <si>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</si>
  <si>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</si>
  <si>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</si>
  <si>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</si>
  <si>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</si>
  <si>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</si>
  <si>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</si>
  <si>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</si>
  <si>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</si>
  <si>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</si>
  <si>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</si>
  <si>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</si>
  <si>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</si>
  <si>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</si>
  <si>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</si>
  <si>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</si>
  <si>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</si>
  <si>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</si>
  <si>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</si>
  <si>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</si>
  <si>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</si>
  <si>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</si>
  <si>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</si>
  <si>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</si>
  <si>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</si>
  <si>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</si>
  <si>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</si>
  <si>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</si>
  <si>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</si>
  <si>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</si>
  <si>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</si>
  <si>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</si>
  <si>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</si>
  <si>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</si>
  <si>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</si>
  <si>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</si>
  <si>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</si>
  <si>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</si>
  <si>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</si>
  <si>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</si>
  <si>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</si>
  <si>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</si>
  <si>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</si>
  <si>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</si>
  <si>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</si>
  <si>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</si>
  <si>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</si>
  <si>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</si>
  <si>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</si>
  <si>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</si>
  <si>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</si>
  <si>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</si>
  <si>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</si>
  <si>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</si>
  <si>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</si>
  <si>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</si>
  <si>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</si>
  <si>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</si>
  <si>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</si>
  <si>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</si>
  <si>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</si>
  <si>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</si>
  <si>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</si>
  <si>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</si>
  <si>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</si>
  <si>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</si>
  <si>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</si>
  <si>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</si>
  <si>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</si>
  <si>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</si>
  <si>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</si>
  <si>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</si>
  <si>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</si>
  <si>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</si>
  <si>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</si>
  <si>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</si>
  <si>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</si>
  <si>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</si>
  <si>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</si>
  <si>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</si>
  <si>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</si>
  <si>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</si>
  <si>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</si>
  <si>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</si>
  <si>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</si>
  <si>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</si>
  <si>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</si>
  <si>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</si>
  <si>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</si>
  <si>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</si>
  <si>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</si>
  <si>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</si>
  <si>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</si>
  <si>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</si>
  <si>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</si>
  <si>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</si>
  <si>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</si>
  <si>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</si>
  <si>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</si>
  <si>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</si>
  <si>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</si>
  <si>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</si>
  <si>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</si>
  <si>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</si>
  <si>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</si>
  <si>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</si>
  <si>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</si>
  <si>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</si>
  <si>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</si>
  <si>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</si>
  <si>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</si>
  <si>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</si>
  <si>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</si>
  <si>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</si>
  <si>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</si>
  <si>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</si>
  <si>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</si>
  <si>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</si>
  <si>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</si>
  <si>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</si>
  <si>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</si>
  <si>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</si>
  <si>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</si>
  <si>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</si>
  <si>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</si>
  <si>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</si>
  <si>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</si>
  <si>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</si>
  <si>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</si>
  <si>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</si>
  <si>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</si>
  <si>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</si>
  <si>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</si>
  <si>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</si>
  <si>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</si>
  <si>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</si>
  <si>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</si>
  <si>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</si>
  <si>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</si>
  <si>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</si>
  <si>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</si>
  <si>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</si>
  <si>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</si>
  <si>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</si>
  <si>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</si>
  <si>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</si>
  <si>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</si>
  <si>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</si>
  <si>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</si>
  <si>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</si>
  <si>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</si>
  <si>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</si>
  <si>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</si>
  <si>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</si>
  <si>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</si>
  <si>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</si>
  <si>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</si>
  <si>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</si>
  <si>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</si>
  <si>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</si>
  <si>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</si>
  <si>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</si>
  <si>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</si>
  <si>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</si>
  <si>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</si>
  <si>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</si>
  <si>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</si>
  <si>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</si>
  <si>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</si>
  <si>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</si>
  <si>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</si>
  <si>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</si>
  <si>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</si>
  <si>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</si>
  <si>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</si>
  <si>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</si>
  <si>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</si>
  <si>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</si>
  <si>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</si>
  <si>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</si>
  <si>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</si>
  <si>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</si>
  <si>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</si>
  <si>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</si>
  <si>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</si>
  <si>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</si>
  <si>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</si>
  <si>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</si>
  <si>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</si>
  <si>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</si>
  <si>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</si>
  <si>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</si>
  <si>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</si>
  <si>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</si>
  <si>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</si>
  <si>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</si>
  <si>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</si>
  <si>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</si>
  <si>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</si>
  <si>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</si>
  <si>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</si>
  <si>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</si>
  <si>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</si>
  <si>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</si>
  <si>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</si>
  <si>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</si>
  <si>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</si>
  <si>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</si>
  <si>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</si>
  <si>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</si>
  <si>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</si>
  <si>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</si>
  <si>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</si>
  <si>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</si>
  <si>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</si>
  <si>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</si>
  <si>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</si>
  <si>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</si>
  <si>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</si>
  <si>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</si>
  <si>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</si>
  <si>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</si>
  <si>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</si>
  <si>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</si>
  <si>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</si>
  <si>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</si>
  <si>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</si>
  <si>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</si>
  <si>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</si>
  <si>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</si>
  <si>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</si>
  <si>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</si>
  <si>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</si>
  <si>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</si>
  <si>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</si>
  <si>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</si>
  <si>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</si>
  <si>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</si>
  <si>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</si>
  <si>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</si>
  <si>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</si>
  <si>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</si>
  <si>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</si>
  <si>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</si>
  <si>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</si>
  <si>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</si>
  <si>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</si>
  <si>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</si>
  <si>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</si>
  <si>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</si>
  <si>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</si>
  <si>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</si>
  <si>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</si>
  <si>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</si>
  <si>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</si>
  <si>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</si>
  <si>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</si>
  <si>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</si>
  <si>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</si>
  <si>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</si>
  <si>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</si>
  <si>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</si>
  <si>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</si>
  <si>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</si>
  <si>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</si>
  <si>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</si>
  <si>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</si>
  <si>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</si>
  <si>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</si>
  <si>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</si>
  <si>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</si>
  <si>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</si>
  <si>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</si>
  <si>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</si>
  <si>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</si>
  <si>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</si>
  <si>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</si>
  <si>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</si>
  <si>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</si>
  <si>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</si>
  <si>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</si>
  <si>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</si>
  <si>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</si>
  <si>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</si>
  <si>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</si>
  <si>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</si>
  <si>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</si>
  <si>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</si>
  <si>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</si>
  <si>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</si>
  <si>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</si>
  <si>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</si>
  <si>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</si>
  <si>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</si>
  <si>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</si>
  <si>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</si>
  <si>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</si>
  <si>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</si>
  <si>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</si>
  <si>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</si>
  <si>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</si>
  <si>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</si>
  <si>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</si>
  <si>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</si>
  <si>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</si>
  <si>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</si>
  <si>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</si>
  <si>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</si>
  <si>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</si>
  <si>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</si>
  <si>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</si>
  <si>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</si>
  <si>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</si>
  <si>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</si>
  <si>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</si>
  <si>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</si>
  <si>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</si>
  <si>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</si>
  <si>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</si>
  <si>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</si>
  <si>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</si>
  <si>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</si>
  <si>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</si>
  <si>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</si>
  <si>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</si>
  <si>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</si>
  <si>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</si>
  <si>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</si>
  <si>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</si>
  <si>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</si>
  <si>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</si>
  <si>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</si>
  <si>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</si>
  <si>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</si>
  <si>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</si>
  <si>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</si>
  <si>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</si>
  <si>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</si>
  <si>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</si>
  <si>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</si>
  <si>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</si>
  <si>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</si>
  <si>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</si>
  <si>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</si>
  <si>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</si>
  <si>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</si>
  <si>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</si>
  <si>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</si>
  <si>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</si>
  <si>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</si>
  <si>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</si>
  <si>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</si>
  <si>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</si>
  <si>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</si>
  <si>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</si>
  <si>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</si>
  <si>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</si>
  <si>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</si>
  <si>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</si>
  <si>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</si>
  <si>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</si>
  <si>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</si>
  <si>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</si>
  <si>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</si>
  <si>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</si>
  <si>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</si>
  <si>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</si>
  <si>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</si>
  <si>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</si>
  <si>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</si>
  <si>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</si>
  <si>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</si>
  <si>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</si>
  <si>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</si>
  <si>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</si>
  <si>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</si>
  <si>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</si>
  <si>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</si>
  <si>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</si>
  <si>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</si>
  <si>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</si>
  <si>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</si>
  <si>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</si>
  <si>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</si>
  <si>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</si>
  <si>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</si>
  <si>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</si>
  <si>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</si>
  <si>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</si>
  <si>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</si>
  <si>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</si>
  <si>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</si>
  <si>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</si>
  <si>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</si>
  <si>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</si>
  <si>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</si>
  <si>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</si>
  <si>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</si>
  <si>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</si>
  <si>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</si>
  <si>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</si>
  <si>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</si>
  <si>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</si>
  <si>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</si>
  <si>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</si>
  <si>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</si>
  <si>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</si>
  <si>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</si>
  <si>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</si>
  <si>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</si>
  <si>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</si>
  <si>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</si>
  <si>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</si>
  <si>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</si>
  <si>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</si>
  <si>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</si>
  <si>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</si>
  <si>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</si>
  <si>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</si>
  <si>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</si>
  <si>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</si>
  <si>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</si>
  <si>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</si>
  <si>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</si>
  <si>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</si>
  <si>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</si>
  <si>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</si>
  <si>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</si>
  <si>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</si>
  <si>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</si>
  <si>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</si>
  <si>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</si>
  <si>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</si>
  <si>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</si>
  <si>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</si>
  <si>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</si>
  <si>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</si>
  <si>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</si>
  <si>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</si>
  <si>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</si>
  <si>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</si>
  <si>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</si>
  <si>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</si>
  <si>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</si>
  <si>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</si>
  <si>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</si>
  <si>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</si>
  <si>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</si>
  <si>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</si>
  <si>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</si>
  <si>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</si>
  <si>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</si>
  <si>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</si>
  <si>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</si>
  <si>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</si>
  <si>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</si>
  <si>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</si>
  <si>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</si>
  <si>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</si>
  <si>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</si>
  <si>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</si>
  <si>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</si>
  <si>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</si>
  <si>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</si>
  <si>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</si>
  <si>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</si>
  <si>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</si>
  <si>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</si>
  <si>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</si>
  <si>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</si>
  <si>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</si>
  <si>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</si>
  <si>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</si>
  <si>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</si>
  <si>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</si>
  <si>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</si>
  <si>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</si>
  <si>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</si>
  <si>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</si>
  <si>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</si>
  <si>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</si>
  <si>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</si>
  <si>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</si>
  <si>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</si>
  <si>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</si>
  <si>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</si>
  <si>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</si>
  <si>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</si>
  <si>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</si>
  <si>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</si>
  <si>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</si>
  <si>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</si>
  <si>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</si>
  <si>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</si>
  <si>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</si>
  <si>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</si>
  <si>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</si>
  <si>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</si>
  <si>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</si>
  <si>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</si>
  <si>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</si>
  <si>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</si>
  <si>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</si>
  <si>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</si>
  <si>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</si>
  <si>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</si>
  <si>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</si>
  <si>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</si>
  <si>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</si>
  <si>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</si>
  <si>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</si>
  <si>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</si>
  <si>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</si>
  <si>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</si>
  <si>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</si>
  <si>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</si>
  <si>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</si>
  <si>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</si>
  <si>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</si>
  <si>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</si>
  <si>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</si>
  <si>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</si>
  <si>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</si>
  <si>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</si>
  <si>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</si>
  <si>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</si>
  <si>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</si>
  <si>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</si>
  <si>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</si>
  <si>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</si>
  <si>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</si>
  <si>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</si>
  <si>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</si>
  <si>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</si>
  <si>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</si>
  <si>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</si>
  <si>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</si>
  <si>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</si>
  <si>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</si>
  <si>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</si>
  <si>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</si>
  <si>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</si>
  <si>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</si>
  <si>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</si>
  <si>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</si>
  <si>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</si>
  <si>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</si>
  <si>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</si>
  <si>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</si>
  <si>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</si>
  <si>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</si>
  <si>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</si>
  <si>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</si>
  <si>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</si>
  <si>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</si>
  <si>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</si>
  <si>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</si>
  <si>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</si>
  <si>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</si>
  <si>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</si>
  <si>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</si>
  <si>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</si>
  <si>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</si>
  <si>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</si>
  <si>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</si>
  <si>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</si>
  <si>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</si>
  <si>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</si>
  <si>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</si>
  <si>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</si>
  <si>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</si>
  <si>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</si>
  <si>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</si>
  <si>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</si>
  <si>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</si>
  <si>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</si>
  <si>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</si>
  <si>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</si>
  <si>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</si>
  <si>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</si>
  <si>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</si>
  <si>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</si>
  <si>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</si>
  <si>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</si>
  <si>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</si>
  <si>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</si>
  <si>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</si>
  <si>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</si>
  <si>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</si>
  <si>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</si>
  <si>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</si>
  <si>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</si>
  <si>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</si>
  <si>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</si>
  <si>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</si>
  <si>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</si>
  <si>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</si>
  <si>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</si>
  <si>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</si>
  <si>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</si>
  <si>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</si>
  <si>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</si>
  <si>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</si>
  <si>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</si>
  <si>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</si>
  <si>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</si>
  <si>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</si>
  <si>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</si>
  <si>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</si>
  <si>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</si>
  <si>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</si>
  <si>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</si>
  <si>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</si>
  <si>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</si>
  <si>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</si>
  <si>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</si>
  <si>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</si>
  <si>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</si>
  <si>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</si>
  <si>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</si>
  <si>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</si>
  <si>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</si>
  <si>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</si>
  <si>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</si>
  <si>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</si>
  <si>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</si>
  <si>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</si>
  <si>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</si>
  <si>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</si>
  <si>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</si>
  <si>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</si>
  <si>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</si>
  <si>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</si>
  <si>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</si>
  <si>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</si>
  <si>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</si>
  <si>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</si>
  <si>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</si>
  <si>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</si>
  <si>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</si>
  <si>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</si>
  <si>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</si>
  <si>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</si>
  <si>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</si>
  <si>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</si>
  <si>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</si>
  <si>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</si>
  <si>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</si>
  <si>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</si>
  <si>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</si>
  <si>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</si>
  <si>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</si>
  <si>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</si>
  <si>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</si>
  <si>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</si>
  <si>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</si>
  <si>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</si>
  <si>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</si>
  <si>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</si>
  <si>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</si>
  <si>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</si>
  <si>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</si>
  <si>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</si>
  <si>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</si>
  <si>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</si>
  <si>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</si>
  <si>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</si>
  <si>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</si>
  <si>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</si>
  <si>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</si>
  <si>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</si>
  <si>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</si>
  <si>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</si>
  <si>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</si>
  <si>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</si>
  <si>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</si>
  <si>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</si>
  <si>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</si>
  <si>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</si>
  <si>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</si>
  <si>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</si>
  <si>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</si>
  <si>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</si>
  <si>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</si>
  <si>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</si>
  <si>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</si>
  <si>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</si>
  <si>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</si>
  <si>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</si>
  <si>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</si>
  <si>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</si>
  <si>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</si>
  <si>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</si>
  <si>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</si>
  <si>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</si>
  <si>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</si>
  <si>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</si>
  <si>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</si>
  <si>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</si>
  <si>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</si>
  <si>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</si>
  <si>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</si>
  <si>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</si>
  <si>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</si>
  <si>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</si>
  <si>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</si>
  <si>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</si>
  <si>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</si>
  <si>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</si>
  <si>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</si>
  <si>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</si>
  <si>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</si>
  <si>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</si>
  <si>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</si>
  <si>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</si>
  <si>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</si>
  <si>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</si>
  <si>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</si>
  <si>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</si>
  <si>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</si>
  <si>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</si>
  <si>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</si>
  <si>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</si>
  <si>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</si>
  <si>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</si>
  <si>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</si>
  <si>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</si>
  <si>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</si>
  <si>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</si>
  <si>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</si>
  <si>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</si>
  <si>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</si>
  <si>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</si>
  <si>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</si>
  <si>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</si>
  <si>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</si>
  <si>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</si>
  <si>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</si>
  <si>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</si>
  <si>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</si>
  <si>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</si>
  <si>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</si>
  <si>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</si>
  <si>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</si>
  <si>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</si>
  <si>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</si>
  <si>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</si>
  <si>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</si>
  <si>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</si>
  <si>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</si>
  <si>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</si>
  <si>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</si>
  <si>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</si>
  <si>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</si>
  <si>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</si>
  <si>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</si>
  <si>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</si>
  <si>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</si>
  <si>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</si>
  <si>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</si>
  <si>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</si>
  <si>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</si>
  <si>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</si>
  <si>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</si>
  <si>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</si>
  <si>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</si>
  <si>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</si>
  <si>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</si>
  <si>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</si>
  <si>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</si>
  <si>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</si>
  <si>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</si>
  <si>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</si>
  <si>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</si>
  <si>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</si>
  <si>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</si>
  <si>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</si>
  <si>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</si>
  <si>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</si>
  <si>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</si>
  <si>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</si>
  <si>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</si>
  <si>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</si>
  <si>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</si>
  <si>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</si>
  <si>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</si>
  <si>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</si>
  <si>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</si>
  <si>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</si>
  <si>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</si>
  <si>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</si>
  <si>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</si>
  <si>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</si>
  <si>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</si>
  <si>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</si>
  <si>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</si>
  <si>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</si>
  <si>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</si>
  <si>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</si>
  <si>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</si>
  <si>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</si>
  <si>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</si>
  <si>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</si>
  <si>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</si>
  <si>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</si>
  <si>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</si>
  <si>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</si>
  <si>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</si>
  <si>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</si>
  <si>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</si>
  <si>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</si>
  <si>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</si>
  <si>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</si>
  <si>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</si>
  <si>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</si>
  <si>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</si>
  <si>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</si>
  <si>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</si>
  <si>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</si>
  <si>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</si>
  <si>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</si>
  <si>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</si>
  <si>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</si>
  <si>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</si>
  <si>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</si>
  <si>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</si>
  <si>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</si>
  <si>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</si>
  <si>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</si>
  <si>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</si>
  <si>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</si>
  <si>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</si>
  <si>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</si>
  <si>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</si>
  <si>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</si>
  <si>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</si>
  <si>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</si>
  <si>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</si>
  <si>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</si>
  <si>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</si>
  <si>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</si>
  <si>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</si>
  <si>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</si>
  <si>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</si>
  <si>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</si>
  <si>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</si>
  <si>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</si>
  <si>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</si>
  <si>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</si>
  <si>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</si>
  <si>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</si>
  <si>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</si>
  <si>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</si>
  <si>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</si>
  <si>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</si>
  <si>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</si>
  <si>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</si>
  <si>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</si>
  <si>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</si>
  <si>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</si>
  <si>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</si>
  <si>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</si>
  <si>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</si>
  <si>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</si>
  <si>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</si>
  <si>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</si>
  <si>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</si>
  <si>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</si>
  <si>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</si>
  <si>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</si>
  <si>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</si>
  <si>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</si>
  <si>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</si>
  <si>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</si>
  <si>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</si>
  <si>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</si>
  <si>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</si>
  <si>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</si>
  <si>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</si>
  <si>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</si>
  <si>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</si>
  <si>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</si>
  <si>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</si>
  <si>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</si>
  <si>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</si>
  <si>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</si>
  <si>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</si>
  <si>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</si>
  <si>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</si>
  <si>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</si>
  <si>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</si>
  <si>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</si>
  <si>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</si>
  <si>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</si>
  <si>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</si>
  <si>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</si>
  <si>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</si>
  <si>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</si>
  <si>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</si>
  <si>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</si>
  <si>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</si>
  <si>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</si>
  <si>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</si>
  <si>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</si>
  <si>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</si>
  <si>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</si>
  <si>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</si>
  <si>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</si>
  <si>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</si>
  <si>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</si>
  <si>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</si>
  <si>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</si>
  <si>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</si>
  <si>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</si>
  <si>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</si>
  <si>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</si>
  <si>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</si>
  <si>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</si>
  <si>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</si>
  <si>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</si>
  <si>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</si>
  <si>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</si>
  <si>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</si>
  <si>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</si>
  <si>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</si>
  <si>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</si>
  <si>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</si>
  <si>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</si>
  <si>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</si>
  <si>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</si>
  <si>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</si>
  <si>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</si>
  <si>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</si>
  <si>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</si>
  <si>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</si>
  <si>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</si>
  <si>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</si>
  <si>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</si>
  <si>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</si>
  <si>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</si>
  <si>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</si>
  <si>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</si>
  <si>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</si>
  <si>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</si>
  <si>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</si>
  <si>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</si>
  <si>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</si>
  <si>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</si>
  <si>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</si>
  <si>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</si>
  <si>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</si>
  <si>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</si>
  <si>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</si>
  <si>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</si>
  <si>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</si>
  <si>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</si>
  <si>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</si>
  <si>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</si>
  <si>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</si>
  <si>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</si>
  <si>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</si>
  <si>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</si>
  <si>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</si>
  <si>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</si>
  <si>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</si>
  <si>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</si>
  <si>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</si>
  <si>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</si>
  <si>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</si>
  <si>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</si>
  <si>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</si>
  <si>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</si>
  <si>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</si>
  <si>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</si>
  <si>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</si>
  <si>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</si>
  <si>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</si>
  <si>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</si>
  <si>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</si>
  <si>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</si>
  <si>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</si>
  <si>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</si>
  <si>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</si>
  <si>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</si>
  <si>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</si>
  <si>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</si>
  <si>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</si>
  <si>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</si>
  <si>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</si>
  <si>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</si>
  <si>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</si>
  <si>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</si>
  <si>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</si>
  <si>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</si>
  <si>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</si>
  <si>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</si>
  <si>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</si>
  <si>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</si>
  <si>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</si>
  <si>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</si>
  <si>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</si>
  <si>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</si>
  <si>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</si>
  <si>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</si>
  <si>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</si>
  <si>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</si>
  <si>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</si>
  <si>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</si>
  <si>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</si>
  <si>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</si>
  <si>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</si>
  <si>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</si>
  <si>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</si>
  <si>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</si>
  <si>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</si>
  <si>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</si>
  <si>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</si>
  <si>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</si>
  <si>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</si>
  <si>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</si>
  <si>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</si>
  <si>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</si>
  <si>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</si>
  <si>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</si>
  <si>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</si>
  <si>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</si>
  <si>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</si>
  <si>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</si>
  <si>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</si>
  <si>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</si>
  <si>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</si>
  <si>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</si>
  <si>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</si>
  <si>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</si>
  <si>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</si>
  <si>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</si>
  <si>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</si>
  <si>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</si>
  <si>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</si>
  <si>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</si>
  <si>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</si>
  <si>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</si>
  <si>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</si>
  <si>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</si>
  <si>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</si>
  <si>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</si>
  <si>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</si>
  <si>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</si>
  <si>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</si>
  <si>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</si>
  <si>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</si>
  <si>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</si>
  <si>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</si>
  <si>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</si>
  <si>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</si>
  <si>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</si>
  <si>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</si>
  <si>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</si>
  <si>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</si>
  <si>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</si>
  <si>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</si>
  <si>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</si>
  <si>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</si>
  <si>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</si>
  <si>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</si>
  <si>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</si>
  <si>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</si>
  <si>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</si>
  <si>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</si>
  <si>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</si>
  <si>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</si>
  <si>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</si>
  <si>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</si>
  <si>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</si>
  <si>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</si>
  <si>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</si>
  <si>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</si>
  <si>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</si>
  <si>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</si>
  <si>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</si>
  <si>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</si>
  <si>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</si>
  <si>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</si>
  <si>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</si>
  <si>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</si>
  <si>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</si>
  <si>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</si>
  <si>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</si>
  <si>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</si>
  <si>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</si>
  <si>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</si>
  <si>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</si>
  <si>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</si>
  <si>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</si>
  <si>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</si>
  <si>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</si>
  <si>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</si>
  <si>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</si>
  <si>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</si>
  <si>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</si>
  <si>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</si>
  <si>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</si>
  <si>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</si>
  <si>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</si>
  <si>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</si>
  <si>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</si>
  <si>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</si>
  <si>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</si>
  <si>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</si>
  <si>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</si>
  <si>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</si>
  <si>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</si>
  <si>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</si>
  <si>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</si>
  <si>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</si>
  <si>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</si>
  <si>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</si>
  <si>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</si>
  <si>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</si>
  <si>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</si>
  <si>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</si>
  <si>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</si>
  <si>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</si>
  <si>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</si>
  <si>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</si>
  <si>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</si>
  <si>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</si>
  <si>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</si>
  <si>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</si>
  <si>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</si>
  <si>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</si>
  <si>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</si>
  <si>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</si>
  <si>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</si>
  <si>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</si>
  <si>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</si>
  <si>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</si>
  <si>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</si>
  <si>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</si>
  <si>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</si>
  <si>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</si>
  <si>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</si>
  <si>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</si>
  <si>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</si>
  <si>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</si>
  <si>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</si>
  <si>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</si>
  <si>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</si>
  <si>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</si>
  <si>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</si>
  <si>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</si>
  <si>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</si>
  <si>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</si>
  <si>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</si>
  <si>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</si>
  <si>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</si>
  <si>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</si>
  <si>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</si>
  <si>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</si>
  <si>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</si>
  <si>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</si>
  <si>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</si>
  <si>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</si>
  <si>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</si>
  <si>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</si>
  <si>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</si>
  <si>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</si>
  <si>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</si>
  <si>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</si>
  <si>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</si>
  <si>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</si>
  <si>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</si>
  <si>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</si>
  <si>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</si>
  <si>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</si>
  <si>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</si>
  <si>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</si>
  <si>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</si>
  <si>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</si>
  <si>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</si>
  <si>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</si>
  <si>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</si>
  <si>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</si>
  <si>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</si>
  <si>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</si>
  <si>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</si>
  <si>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</si>
  <si>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</si>
  <si>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</si>
  <si>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</si>
  <si>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</si>
  <si>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</si>
  <si>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</si>
  <si>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</si>
  <si>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</si>
  <si>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</si>
  <si>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</si>
  <si>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</si>
  <si>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</si>
  <si>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</si>
  <si>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</si>
  <si>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</si>
  <si>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</si>
  <si>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</si>
  <si>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</si>
  <si>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</si>
  <si>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</si>
  <si>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</si>
  <si>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</si>
  <si>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</si>
  <si>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</si>
  <si>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</si>
  <si>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</si>
  <si>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</si>
  <si>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</si>
  <si>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</si>
  <si>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</si>
  <si>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</si>
  <si>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</si>
  <si>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</si>
  <si>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</si>
  <si>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</si>
  <si>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</si>
  <si>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</si>
  <si>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</si>
  <si>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</si>
  <si>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</si>
  <si>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</si>
  <si>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</si>
  <si>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</si>
  <si>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</si>
  <si>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</si>
  <si>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</si>
  <si>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</si>
  <si>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</si>
  <si>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</si>
  <si>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</si>
  <si>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</si>
  <si>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</si>
  <si>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</si>
  <si>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</si>
  <si>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</si>
  <si>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</si>
  <si>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</si>
  <si>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</si>
  <si>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</si>
  <si>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</si>
  <si>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</si>
  <si>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</si>
  <si>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</si>
  <si>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</si>
  <si>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</si>
  <si>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</si>
  <si>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</si>
  <si>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</si>
  <si>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</si>
  <si>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</si>
  <si>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</si>
  <si>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</si>
  <si>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</si>
  <si>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</si>
  <si>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</si>
  <si>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</si>
  <si>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</si>
  <si>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</si>
  <si>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</si>
  <si>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</si>
  <si>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</si>
  <si>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</si>
  <si>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</si>
  <si>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</si>
  <si>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</si>
  <si>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</si>
  <si>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</si>
  <si>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</si>
  <si>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</si>
  <si>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</si>
  <si>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</si>
  <si>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</si>
  <si>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</si>
  <si>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</si>
  <si>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</si>
  <si>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</si>
  <si>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</si>
  <si>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</si>
  <si>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</si>
  <si>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</si>
  <si>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</si>
  <si>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</si>
  <si>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</si>
  <si>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</si>
  <si>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</si>
  <si>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</si>
  <si>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</si>
  <si>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</si>
  <si>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</si>
  <si>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</si>
  <si>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</si>
  <si>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</si>
  <si>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</si>
  <si>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</si>
  <si>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</si>
  <si>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</si>
  <si>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</si>
  <si>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</si>
  <si>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</si>
  <si>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</si>
  <si>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</si>
  <si>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</si>
  <si>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</si>
  <si>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</si>
  <si>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</si>
  <si>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</si>
  <si>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</si>
  <si>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</si>
  <si>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</si>
  <si>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</si>
  <si>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</si>
  <si>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</si>
  <si>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</si>
  <si>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</si>
  <si>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</si>
  <si>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</si>
  <si>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</si>
  <si>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</si>
  <si>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</si>
  <si>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</si>
  <si>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</si>
  <si>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</si>
  <si>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</si>
  <si>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</si>
  <si>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</si>
  <si>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</si>
  <si>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</si>
  <si>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</si>
  <si>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</si>
  <si>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</si>
  <si>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</si>
  <si>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</si>
  <si>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</si>
  <si>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</si>
  <si>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</si>
  <si>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</si>
  <si>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</si>
  <si>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</si>
  <si>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</si>
  <si>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</si>
  <si>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</si>
  <si>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</si>
  <si>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</si>
  <si>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</si>
  <si>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</si>
  <si>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</si>
  <si>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</si>
  <si>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</si>
  <si>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</si>
  <si>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</si>
  <si>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</si>
  <si>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</si>
  <si>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</si>
  <si>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</si>
  <si>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</si>
  <si>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</si>
  <si>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</si>
  <si>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</si>
  <si>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</si>
  <si>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</si>
  <si>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</si>
  <si>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</si>
  <si>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</si>
  <si>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</si>
  <si>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</si>
  <si>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</si>
  <si>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</si>
  <si>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</si>
  <si>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</si>
  <si>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</si>
  <si>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</si>
  <si>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</si>
  <si>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</si>
  <si>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</si>
  <si>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</si>
  <si>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</si>
  <si>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</si>
  <si>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</si>
  <si>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</si>
  <si>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</si>
  <si>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</si>
  <si>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</si>
  <si>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</si>
  <si>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</si>
  <si>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</si>
  <si>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</si>
  <si>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</si>
  <si>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</si>
  <si>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</si>
  <si>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</si>
  <si>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</si>
  <si>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</si>
  <si>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</si>
  <si>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</si>
  <si>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</si>
  <si>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</si>
  <si>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</si>
  <si>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</si>
  <si>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</si>
  <si>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</si>
  <si>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</si>
  <si>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</si>
  <si>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</si>
  <si>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</si>
  <si>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</si>
  <si>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</si>
  <si>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</si>
  <si>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</si>
  <si>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</si>
  <si>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</si>
  <si>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</si>
  <si>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</si>
  <si>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</si>
  <si>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</si>
  <si>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</si>
  <si>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</si>
  <si>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</si>
  <si>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</si>
  <si>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</si>
  <si>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</si>
  <si>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</si>
  <si>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</si>
  <si>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</si>
  <si>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</si>
  <si>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</si>
  <si>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</si>
  <si>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</si>
  <si>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</si>
  <si>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</si>
  <si>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</si>
  <si>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</si>
  <si>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</si>
  <si>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</si>
  <si>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</si>
  <si>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</si>
  <si>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</si>
  <si>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</si>
  <si>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</si>
  <si>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</si>
  <si>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</si>
  <si>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</si>
  <si>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</si>
  <si>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</si>
  <si>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</si>
  <si>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</si>
  <si>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</si>
  <si>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</si>
  <si>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</si>
  <si>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</si>
  <si>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</si>
  <si>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</si>
  <si>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</si>
  <si>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</si>
  <si>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</si>
  <si>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</si>
  <si>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</si>
  <si>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</si>
  <si>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</si>
  <si>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</si>
  <si>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</si>
  <si>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</si>
  <si>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</si>
  <si>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</si>
  <si>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</si>
  <si>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</si>
  <si>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</si>
  <si>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</si>
  <si>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</si>
  <si>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</si>
  <si>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</si>
  <si>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</si>
  <si>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</si>
  <si>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</si>
  <si>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</si>
  <si>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</si>
  <si>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</si>
  <si>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</si>
  <si>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</si>
  <si>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</si>
  <si>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</si>
  <si>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</si>
  <si>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</si>
  <si>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</si>
  <si>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</si>
  <si>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</si>
  <si>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</si>
  <si>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</si>
  <si>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</si>
  <si>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</si>
  <si>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</si>
  <si>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</si>
  <si>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</si>
  <si>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</si>
  <si>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</si>
  <si>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</si>
  <si>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</si>
  <si>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</si>
  <si>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</si>
  <si>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</si>
  <si>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</si>
  <si>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</si>
  <si>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</si>
  <si>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</si>
  <si>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</si>
  <si>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</si>
  <si>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</si>
  <si>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</si>
  <si>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</si>
  <si>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</si>
  <si>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</si>
  <si>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</si>
  <si>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</si>
  <si>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</si>
  <si>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</si>
  <si>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</si>
  <si>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</si>
  <si>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</si>
  <si>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</si>
  <si>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</si>
  <si>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</si>
  <si>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</si>
  <si>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</si>
  <si>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</si>
  <si>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</si>
  <si>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</si>
  <si>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</si>
  <si>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</si>
  <si>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</si>
  <si>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</si>
  <si>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</si>
  <si>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</si>
  <si>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</si>
  <si>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</si>
  <si>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</si>
  <si>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</si>
  <si>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</si>
  <si>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</si>
  <si>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</si>
  <si>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</si>
  <si>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</si>
  <si>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</si>
  <si>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</si>
  <si>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</si>
  <si>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</si>
  <si>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</si>
  <si>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</si>
  <si>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</si>
  <si>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</si>
  <si>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</si>
  <si>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</si>
  <si>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</si>
  <si>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</si>
  <si>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</si>
  <si>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</si>
  <si>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</si>
  <si>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</si>
  <si>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</si>
  <si>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</si>
  <si>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</si>
  <si>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</si>
  <si>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</si>
  <si>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</si>
  <si>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</si>
  <si>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</si>
  <si>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</si>
  <si>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</si>
  <si>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</si>
  <si>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</si>
  <si>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</si>
  <si>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</si>
  <si>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</si>
  <si>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</si>
  <si>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</si>
  <si>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</si>
  <si>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</si>
  <si>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</si>
  <si>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</si>
  <si>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</si>
  <si>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</si>
  <si>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</si>
  <si>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</si>
  <si>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</si>
  <si>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</si>
  <si>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</si>
  <si>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</si>
  <si>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</si>
  <si>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</si>
  <si>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</si>
  <si>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</si>
  <si>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</si>
  <si>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</si>
  <si>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</si>
  <si>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</si>
  <si>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</si>
  <si>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</si>
  <si>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</si>
  <si>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</si>
  <si>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</si>
  <si>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</si>
  <si>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</si>
  <si>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</si>
  <si>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</si>
  <si>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</si>
  <si>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</si>
  <si>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</si>
  <si>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</si>
  <si>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</si>
  <si>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</si>
  <si>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</si>
  <si>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</si>
  <si>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</si>
  <si>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</si>
  <si>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</si>
  <si>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</si>
  <si>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</si>
  <si>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</si>
  <si>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</si>
  <si>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</si>
  <si>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</si>
  <si>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</si>
  <si>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</si>
  <si>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</si>
  <si>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</si>
  <si>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</si>
  <si>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</si>
  <si>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</si>
  <si>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</si>
  <si>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</si>
  <si>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</si>
  <si>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</si>
  <si>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</si>
  <si>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</si>
  <si>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</si>
  <si>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</si>
  <si>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</si>
  <si>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</si>
  <si>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</si>
  <si>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</si>
  <si>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</si>
  <si>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</si>
  <si>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</si>
  <si>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</si>
  <si>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</si>
  <si>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</si>
  <si>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</si>
  <si>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</si>
  <si>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</si>
  <si>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</si>
  <si>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</si>
  <si>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</si>
  <si>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</si>
  <si>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</si>
  <si>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</si>
  <si>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</si>
  <si>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</si>
  <si>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</si>
  <si>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</si>
  <si>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</si>
  <si>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</si>
  <si>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</si>
  <si>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</si>
  <si>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</si>
  <si>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</si>
  <si>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</si>
  <si>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</si>
  <si>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</si>
  <si>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</si>
  <si>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</si>
  <si>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</si>
  <si>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</si>
  <si>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</si>
  <si>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</si>
  <si>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</si>
  <si>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</si>
  <si>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</si>
  <si>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</si>
  <si>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</si>
  <si>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</si>
  <si>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</si>
  <si>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</si>
  <si>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</si>
  <si>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</si>
  <si>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</si>
  <si>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</si>
  <si>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</si>
  <si>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</si>
  <si>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</si>
  <si>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</si>
  <si>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</si>
  <si>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</si>
  <si>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</si>
  <si>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</si>
  <si>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</si>
  <si>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</si>
  <si>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</si>
  <si>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</si>
  <si>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</si>
  <si>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</si>
  <si>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</si>
  <si>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</si>
  <si>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</si>
  <si>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</si>
  <si>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</si>
  <si>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</si>
  <si>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</si>
  <si>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</si>
  <si>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</si>
  <si>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</si>
  <si>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</si>
  <si>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</si>
  <si>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</si>
  <si>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</si>
  <si>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</si>
  <si>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</si>
  <si>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</si>
  <si>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</si>
  <si>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</si>
  <si>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</si>
  <si>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</si>
  <si>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</si>
  <si>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</si>
  <si>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</si>
  <si>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</si>
  <si>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</si>
  <si>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</si>
  <si>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</si>
  <si>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</si>
  <si>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</si>
  <si>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</si>
  <si>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</si>
  <si>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</si>
  <si>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</si>
  <si>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</si>
  <si>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</si>
  <si>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</si>
  <si>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</si>
  <si>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</si>
  <si>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</si>
  <si>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</si>
  <si>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</si>
  <si>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</si>
  <si>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</si>
  <si>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</si>
  <si>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</si>
  <si>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</si>
  <si>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</si>
  <si>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</si>
  <si>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</si>
  <si>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</si>
  <si>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</si>
  <si>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</si>
  <si>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</si>
  <si>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</si>
  <si>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</si>
  <si>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</si>
  <si>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</si>
  <si>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</si>
  <si>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</si>
  <si>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</si>
  <si>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</si>
  <si>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</si>
  <si>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</si>
  <si>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</si>
  <si>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</si>
  <si>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</si>
  <si>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</si>
  <si>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</si>
  <si>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</si>
  <si>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</si>
  <si>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</si>
  <si>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</si>
  <si>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</si>
  <si>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</si>
  <si>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</si>
  <si>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</si>
  <si>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</si>
  <si>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</si>
  <si>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</si>
  <si>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</si>
  <si>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</si>
  <si>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</si>
  <si>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</si>
  <si>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</si>
  <si>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</si>
  <si>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</si>
  <si>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</si>
  <si>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</si>
  <si>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</si>
  <si>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</si>
  <si>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</si>
  <si>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</si>
  <si>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</si>
  <si>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</si>
  <si>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</si>
  <si>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</si>
  <si>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</si>
  <si>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</si>
  <si>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</si>
  <si>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</si>
  <si>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</si>
  <si>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</si>
  <si>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</si>
  <si>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</si>
  <si>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</si>
  <si>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</si>
  <si>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</si>
  <si>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</si>
  <si>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</si>
  <si>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</si>
  <si>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</si>
  <si>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</si>
  <si>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</si>
  <si>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</si>
  <si>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</si>
  <si>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</si>
  <si>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</si>
  <si>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</si>
  <si>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</si>
  <si>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</si>
  <si>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</si>
  <si>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</si>
  <si>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</si>
  <si>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</si>
  <si>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</si>
  <si>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</si>
  <si>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</si>
  <si>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</si>
  <si>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</si>
  <si>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</si>
  <si>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</si>
  <si>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</si>
  <si>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</si>
  <si>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</si>
  <si>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</si>
  <si>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</si>
  <si>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</si>
  <si>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</si>
  <si>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</si>
  <si>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</si>
  <si>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</si>
  <si>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</si>
  <si>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</si>
  <si>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</si>
  <si>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</si>
  <si>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</si>
  <si>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</si>
  <si>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</si>
  <si>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</si>
  <si>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</si>
  <si>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</si>
  <si>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</si>
  <si>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</si>
  <si>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</si>
  <si>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</si>
  <si>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</si>
  <si>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</si>
  <si>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</si>
  <si>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</si>
  <si>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</si>
  <si>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</si>
  <si>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</si>
  <si>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</si>
  <si>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</si>
  <si>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</si>
  <si>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</si>
  <si>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</si>
  <si>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</si>
  <si>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</si>
  <si>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</si>
  <si>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</si>
  <si>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</si>
  <si>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</si>
  <si>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</si>
  <si>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</si>
  <si>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</si>
  <si>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</si>
  <si>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</si>
  <si>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</si>
  <si>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</si>
  <si>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</si>
  <si>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</si>
  <si>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</si>
  <si>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</si>
  <si>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</si>
  <si>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</si>
  <si>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</si>
  <si>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</si>
  <si>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</si>
  <si>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</si>
  <si>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</si>
  <si>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</si>
  <si>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</si>
  <si>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</si>
  <si>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</si>
  <si>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</si>
  <si>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</si>
  <si>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</si>
  <si>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</si>
  <si>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</si>
  <si>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</si>
  <si>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</si>
  <si>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</si>
  <si>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</si>
  <si>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</si>
  <si>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</si>
  <si>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</si>
  <si>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</si>
  <si>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</si>
  <si>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</si>
  <si>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</si>
  <si>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</si>
  <si>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</si>
  <si>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</si>
  <si>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</si>
  <si>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</si>
  <si>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</si>
  <si>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</si>
  <si>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</si>
  <si>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</si>
  <si>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</si>
  <si>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</si>
  <si>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</si>
  <si>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</si>
  <si>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</si>
  <si>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</si>
  <si>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</si>
  <si>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</si>
  <si>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</si>
  <si>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</si>
  <si>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</si>
  <si>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</si>
  <si>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</si>
  <si>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</si>
  <si>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</si>
  <si>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</si>
  <si>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</si>
  <si>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</si>
  <si>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</si>
  <si>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</si>
  <si>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</si>
  <si>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</si>
  <si>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</si>
  <si>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</si>
  <si>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</si>
  <si>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</si>
  <si>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</si>
  <si>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</si>
  <si>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</si>
  <si>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</si>
  <si>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</si>
  <si>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</si>
  <si>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</si>
  <si>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</si>
  <si>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</si>
  <si>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</si>
  <si>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</si>
  <si>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</si>
  <si>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</si>
  <si>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</si>
  <si>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</si>
  <si>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</si>
  <si>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</si>
  <si>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</si>
  <si>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</si>
  <si>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</si>
  <si>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</si>
  <si>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</si>
  <si>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</si>
  <si>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</si>
  <si>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</si>
  <si>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</si>
  <si>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</si>
  <si>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</si>
  <si>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</si>
  <si>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</si>
  <si>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</si>
  <si>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</si>
  <si>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</si>
  <si>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</si>
  <si>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</si>
  <si>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</si>
  <si>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</si>
  <si>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</si>
  <si>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</si>
  <si>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</si>
  <si>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</si>
  <si>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</si>
  <si>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</si>
  <si>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</si>
  <si>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</si>
  <si>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</si>
  <si>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</si>
  <si>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</si>
  <si>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</si>
  <si>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</si>
  <si>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</si>
  <si>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</si>
  <si>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</si>
  <si>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</si>
  <si>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</si>
  <si>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</si>
  <si>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</si>
  <si>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</si>
  <si>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</si>
  <si>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</si>
  <si>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</si>
  <si>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</si>
  <si>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</si>
  <si>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</si>
  <si>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</si>
  <si>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</si>
  <si>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</si>
  <si>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</si>
  <si>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</si>
  <si>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</si>
  <si>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</si>
  <si>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</si>
  <si>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</si>
  <si>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</si>
  <si>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</si>
  <si>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</si>
  <si>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</si>
  <si>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</si>
  <si>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</si>
  <si>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</si>
  <si>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</si>
  <si>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</si>
  <si>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</si>
  <si>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</si>
  <si>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</si>
  <si>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</si>
  <si>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</si>
  <si>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</si>
  <si>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</si>
  <si>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</si>
  <si>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</si>
  <si>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</si>
  <si>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</si>
  <si>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</si>
  <si>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</si>
  <si>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</si>
  <si>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</si>
  <si>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</si>
  <si>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</si>
  <si>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</si>
  <si>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</si>
  <si>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</si>
  <si>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</si>
  <si>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</si>
  <si>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</si>
  <si>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</si>
  <si>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</si>
  <si>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</si>
  <si>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</si>
  <si>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</si>
  <si>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</si>
  <si>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</si>
  <si>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</si>
  <si>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</si>
  <si>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</si>
  <si>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</si>
  <si>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</si>
  <si>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</si>
  <si>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</si>
  <si>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</si>
  <si>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</si>
  <si>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</si>
  <si>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</si>
  <si>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</si>
  <si>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</si>
  <si>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</si>
  <si>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</si>
  <si>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</si>
  <si>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</si>
  <si>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</si>
  <si>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</si>
  <si>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</si>
  <si>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</si>
  <si>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</si>
  <si>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</si>
  <si>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</si>
  <si>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</si>
  <si>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</si>
  <si>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</si>
  <si>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</si>
  <si>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</si>
  <si>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</si>
  <si>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</si>
  <si>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</si>
  <si>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</si>
  <si>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</si>
  <si>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</si>
  <si>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</si>
  <si>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</si>
  <si>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</si>
  <si>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</si>
  <si>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</si>
  <si>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</si>
  <si>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</si>
  <si>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</si>
  <si>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</si>
  <si>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</si>
  <si>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</si>
  <si>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</si>
  <si>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</si>
  <si>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</si>
  <si>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</si>
  <si>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</si>
  <si>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</si>
  <si>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</si>
  <si>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</si>
  <si>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</si>
  <si>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</si>
  <si>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</si>
  <si>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</si>
  <si>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</si>
  <si>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</si>
  <si>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</si>
  <si>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</si>
  <si>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</si>
  <si>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</si>
  <si>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</si>
  <si>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</si>
  <si>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</si>
  <si>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</si>
  <si>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</si>
  <si>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</si>
  <si>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</si>
  <si>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</si>
  <si>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</si>
  <si>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</si>
  <si>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</si>
  <si>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</si>
  <si>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</si>
  <si>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</si>
  <si>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</si>
  <si>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</si>
  <si>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</si>
  <si>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</si>
  <si>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</si>
  <si>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</si>
  <si>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</si>
  <si>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</si>
  <si>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</si>
  <si>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</si>
  <si>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</si>
  <si>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</si>
  <si>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</si>
  <si>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</si>
  <si>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</si>
  <si>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</si>
  <si>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</si>
  <si>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</si>
  <si>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</si>
  <si>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</si>
  <si>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</si>
  <si>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</si>
  <si>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</si>
  <si>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</si>
  <si>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</si>
  <si>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</si>
  <si>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</si>
  <si>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</si>
  <si>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</si>
  <si>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</si>
  <si>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</si>
  <si>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</si>
  <si>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</si>
  <si>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</si>
  <si>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</si>
  <si>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</si>
  <si>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</si>
  <si>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</si>
  <si>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</si>
  <si>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</si>
  <si>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</si>
  <si>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</si>
  <si>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</si>
  <si>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</si>
  <si>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</si>
  <si>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</si>
  <si>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</si>
  <si>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</si>
  <si>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</si>
  <si>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</si>
  <si>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</si>
  <si>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</si>
  <si>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</si>
  <si>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</si>
  <si>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</si>
  <si>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</si>
  <si>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</si>
  <si>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</si>
  <si>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</si>
  <si>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</si>
  <si>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</si>
  <si>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</si>
  <si>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</si>
  <si>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</si>
  <si>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</si>
  <si>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</si>
  <si>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</si>
  <si>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</si>
  <si>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</si>
  <si>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</si>
  <si>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</si>
  <si>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</si>
  <si>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</si>
  <si>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</si>
  <si>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</si>
  <si>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</si>
  <si>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</si>
  <si>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</si>
  <si>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</si>
  <si>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</si>
  <si>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</si>
  <si>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</si>
  <si>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</si>
  <si>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</si>
  <si>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</si>
  <si>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</si>
  <si>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</si>
  <si>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</si>
  <si>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</si>
  <si>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</si>
  <si>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</si>
  <si>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</si>
  <si>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</si>
  <si>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</si>
  <si>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</si>
  <si>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</si>
  <si>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</si>
  <si>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</si>
  <si>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</si>
  <si>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</si>
  <si>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</si>
  <si>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</si>
  <si>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</si>
  <si>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</si>
  <si>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</si>
  <si>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</si>
  <si>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</si>
  <si>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</si>
  <si>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</si>
  <si>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</si>
  <si>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</si>
  <si>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</si>
  <si>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</si>
  <si>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</si>
  <si>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</si>
  <si>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</si>
  <si>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</si>
  <si>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</si>
  <si>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</si>
  <si>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</si>
  <si>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</si>
  <si>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</si>
  <si>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</si>
  <si>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</si>
  <si>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</si>
  <si>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</si>
  <si>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</si>
  <si>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</si>
  <si>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</si>
  <si>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</si>
  <si>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</si>
  <si>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</si>
  <si>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</si>
  <si>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</si>
  <si>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</si>
  <si>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</si>
  <si>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</si>
  <si>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</si>
  <si>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</si>
  <si>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</si>
  <si>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</si>
  <si>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</si>
  <si>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</si>
  <si>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</si>
  <si>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</si>
  <si>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</si>
  <si>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</si>
  <si>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</si>
  <si>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</si>
  <si>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</si>
  <si>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</si>
  <si>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</si>
  <si>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</si>
  <si>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</si>
  <si>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</si>
  <si>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</si>
  <si>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</si>
  <si>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</si>
  <si>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</si>
  <si>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</si>
  <si>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</si>
  <si>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</si>
  <si>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</si>
  <si>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</si>
  <si>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</si>
  <si>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</si>
  <si>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</si>
  <si>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</si>
  <si>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</si>
  <si>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</si>
  <si>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</si>
  <si>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</si>
  <si>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</si>
  <si>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</si>
  <si>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</si>
  <si>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</si>
  <si>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</si>
  <si>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</si>
  <si>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</si>
  <si>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</si>
  <si>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</si>
  <si>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</si>
  <si>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</si>
  <si>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</si>
  <si>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</si>
  <si>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</si>
  <si>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</si>
  <si>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</si>
  <si>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</si>
  <si>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</si>
  <si>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</si>
  <si>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</si>
  <si>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</si>
  <si>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</si>
  <si>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</si>
  <si>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</si>
  <si>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</si>
  <si>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</si>
  <si>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</si>
  <si>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</si>
  <si>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</si>
  <si>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</si>
  <si>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</si>
  <si>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</si>
  <si>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</si>
  <si>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</si>
  <si>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</si>
  <si>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</si>
  <si>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</si>
  <si>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</si>
  <si>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</si>
  <si>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</si>
  <si>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</si>
  <si>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</si>
  <si>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</si>
  <si>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</si>
  <si>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</si>
  <si>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</si>
  <si>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</si>
  <si>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</si>
  <si>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</si>
  <si>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</si>
  <si>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</si>
  <si>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</si>
  <si>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</si>
  <si>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</si>
  <si>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</si>
  <si>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</si>
  <si>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</si>
  <si>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</si>
  <si>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</si>
  <si>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</si>
  <si>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</si>
  <si>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</si>
  <si>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</si>
  <si>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</si>
  <si>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</si>
  <si>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</si>
  <si>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</si>
  <si>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</si>
  <si>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</si>
  <si>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</si>
  <si>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</si>
  <si>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</si>
  <si>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</si>
  <si>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</si>
  <si>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</si>
  <si>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</si>
  <si>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</si>
  <si>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</si>
  <si>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</si>
  <si>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</si>
  <si>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</si>
  <si>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</si>
  <si>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</si>
  <si>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</si>
  <si>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</si>
  <si>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</si>
  <si>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</si>
  <si>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</si>
  <si>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</si>
  <si>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</si>
  <si>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</si>
  <si>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</si>
  <si>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</si>
  <si>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</si>
  <si>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</si>
  <si>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</si>
  <si>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</si>
  <si>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</si>
  <si>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</si>
  <si>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</si>
  <si>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</si>
  <si>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</si>
  <si>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</si>
  <si>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</si>
  <si>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</si>
  <si>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</si>
  <si>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</si>
  <si>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</si>
  <si>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</si>
  <si>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</si>
  <si>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</si>
  <si>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</si>
  <si>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</si>
  <si>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</si>
  <si>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</si>
  <si>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</si>
  <si>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</si>
  <si>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</si>
  <si>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</si>
  <si>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</si>
  <si>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</si>
  <si>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</si>
  <si>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</si>
  <si>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</si>
  <si>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</si>
  <si>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</si>
  <si>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</si>
  <si>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</si>
  <si>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</si>
  <si>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</si>
  <si>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</si>
  <si>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</si>
  <si>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</si>
  <si>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</si>
  <si>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</si>
  <si>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</si>
  <si>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</si>
  <si>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</si>
  <si>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</si>
  <si>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</si>
  <si>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</si>
  <si>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</si>
  <si>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</si>
  <si>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</si>
  <si>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</si>
  <si>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</si>
  <si>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</si>
  <si>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</si>
  <si>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</si>
  <si>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</si>
  <si>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</si>
  <si>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</si>
  <si>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</si>
  <si>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</si>
  <si>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</si>
  <si>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</si>
  <si>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</si>
  <si>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</si>
  <si>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</si>
  <si>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</si>
  <si>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</si>
  <si>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</si>
  <si>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</si>
  <si>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</si>
  <si>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</si>
  <si>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</si>
  <si>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</si>
  <si>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</si>
  <si>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</si>
  <si>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</si>
  <si>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</si>
  <si>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</si>
  <si>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</si>
  <si>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</si>
  <si>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</si>
  <si>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</si>
  <si>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</si>
  <si>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</si>
  <si>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</si>
  <si>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</si>
  <si>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</si>
  <si>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</si>
  <si>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</si>
  <si>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</si>
  <si>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</si>
  <si>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</si>
  <si>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</si>
  <si>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</si>
  <si>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</si>
  <si>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</si>
  <si>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</si>
  <si>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</si>
  <si>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</si>
  <si>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</si>
  <si>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</si>
  <si>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</si>
  <si>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</si>
  <si>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</si>
  <si>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</si>
  <si>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</si>
  <si>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</si>
  <si>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</si>
  <si>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</si>
  <si>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</si>
  <si>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</si>
  <si>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</si>
  <si>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</si>
  <si>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</si>
  <si>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</si>
  <si>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</si>
  <si>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</si>
  <si>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</si>
  <si>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</si>
  <si>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</si>
  <si>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</si>
  <si>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</si>
  <si>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</si>
  <si>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</si>
  <si>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</si>
  <si>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</si>
  <si>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</si>
  <si>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</si>
  <si>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</si>
  <si>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</si>
  <si>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</si>
  <si>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</si>
  <si>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</si>
  <si>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</si>
  <si>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</si>
  <si>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</si>
  <si>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</si>
  <si>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</si>
  <si>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</si>
  <si>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</si>
  <si>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</si>
  <si>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</si>
  <si>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</si>
  <si>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</si>
  <si>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</si>
  <si>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</si>
  <si>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</si>
  <si>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</si>
  <si>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</si>
  <si>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</si>
  <si>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</si>
  <si>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</si>
  <si>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</si>
  <si>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</si>
  <si>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</si>
  <si>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</si>
  <si>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</si>
  <si>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</si>
  <si>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</si>
  <si>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</si>
  <si>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</si>
  <si>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</si>
  <si>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</si>
  <si>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</si>
  <si>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</si>
  <si>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</si>
  <si>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</si>
  <si>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</si>
  <si>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</si>
  <si>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</si>
  <si>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</si>
  <si>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</si>
  <si>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</si>
  <si>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</si>
  <si>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</si>
  <si>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</si>
  <si>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</si>
  <si>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</si>
  <si>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</si>
  <si>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</si>
  <si>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</si>
  <si>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</si>
  <si>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</si>
  <si>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</si>
  <si>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</si>
  <si>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</si>
  <si>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</si>
  <si>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</si>
  <si>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</si>
  <si>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</si>
  <si>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</si>
  <si>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</si>
  <si>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</si>
  <si>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</si>
  <si>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</si>
  <si>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</si>
  <si>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</si>
  <si>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</si>
  <si>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</si>
  <si>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</si>
  <si>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</si>
  <si>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</si>
  <si>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</si>
  <si>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</si>
  <si>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</si>
  <si>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</si>
  <si>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</si>
  <si>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</si>
  <si>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</si>
  <si>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</si>
  <si>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</si>
  <si>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</si>
  <si>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</si>
  <si>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</si>
  <si>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</si>
  <si>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</si>
  <si>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</si>
  <si>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</si>
  <si>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</si>
  <si>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</si>
  <si>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</si>
  <si>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</si>
  <si>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</si>
  <si>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</si>
  <si>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</si>
  <si>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</si>
  <si>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</si>
  <si>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</si>
  <si>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</si>
  <si>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</si>
  <si>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</si>
  <si>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</si>
  <si>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</si>
  <si>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</si>
  <si>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</si>
  <si>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</si>
  <si>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</si>
  <si>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</si>
  <si>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</si>
  <si>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</si>
  <si>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</si>
  <si>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</si>
  <si>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</si>
  <si>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</si>
  <si>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</si>
  <si>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</si>
  <si>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</si>
  <si>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</si>
  <si>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</si>
  <si>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</si>
  <si>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</si>
  <si>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</si>
  <si>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</si>
  <si>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</si>
  <si>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</si>
  <si>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</si>
  <si>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</si>
  <si>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</si>
  <si>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</si>
  <si>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</si>
  <si>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</si>
  <si>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</si>
  <si>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</si>
  <si>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</si>
  <si>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</si>
  <si>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</si>
  <si>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</si>
  <si>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</si>
  <si>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</si>
  <si>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</si>
  <si>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</si>
  <si>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</si>
  <si>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</si>
  <si>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</si>
  <si>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</si>
  <si>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</si>
  <si>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</si>
  <si>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</si>
  <si>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</si>
  <si>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</si>
  <si>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</si>
  <si>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</si>
  <si>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</si>
  <si>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</si>
  <si>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</si>
  <si>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</si>
  <si>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</si>
  <si>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</si>
  <si>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</si>
  <si>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</si>
  <si>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</si>
  <si>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</si>
  <si>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</si>
  <si>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</si>
  <si>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</si>
  <si>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</si>
  <si>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</si>
  <si>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</si>
  <si>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</si>
  <si>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</si>
  <si>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</si>
  <si>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</si>
  <si>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</si>
  <si>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</si>
  <si>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</si>
  <si>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</si>
  <si>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</si>
  <si>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</si>
  <si>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</si>
  <si>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</si>
  <si>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</si>
  <si>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</si>
  <si>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</si>
  <si>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</si>
  <si>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</si>
  <si>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</si>
  <si>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</si>
  <si>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</si>
  <si>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</si>
  <si>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</si>
  <si>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</si>
  <si>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</si>
  <si>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</si>
  <si>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</si>
  <si>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</si>
  <si>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</si>
  <si>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</si>
  <si>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</si>
  <si>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</si>
  <si>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</si>
  <si>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</si>
  <si>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</si>
  <si>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</si>
  <si>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</si>
  <si>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</si>
  <si>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</si>
  <si>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</si>
  <si>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</si>
  <si>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</si>
  <si>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</si>
  <si>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</si>
  <si>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</si>
  <si>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</si>
  <si>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</si>
  <si>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</si>
  <si>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</si>
  <si>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</si>
  <si>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</si>
  <si>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</si>
  <si>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</si>
  <si>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</si>
  <si>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</si>
  <si>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</si>
  <si>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</si>
  <si>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</si>
  <si>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</si>
  <si>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</si>
  <si>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</si>
  <si>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</si>
  <si>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</si>
  <si>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</si>
  <si>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</si>
  <si>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</si>
  <si>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</si>
  <si>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</si>
  <si>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</si>
  <si>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</si>
  <si>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</si>
  <si>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</si>
  <si>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</si>
  <si>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</si>
  <si>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</si>
  <si>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</si>
  <si>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</si>
  <si>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</si>
  <si>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</si>
  <si>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</si>
  <si>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</si>
  <si>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</si>
  <si>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</si>
  <si>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</si>
  <si>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</si>
  <si>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</si>
  <si>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</si>
  <si>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</si>
  <si>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</si>
  <si>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</si>
  <si>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</si>
  <si>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</si>
  <si>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</si>
  <si>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</si>
  <si>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</si>
  <si>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</si>
  <si>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</si>
  <si>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</si>
  <si>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</si>
  <si>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</si>
  <si>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</si>
  <si>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</si>
  <si>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</si>
  <si>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</si>
  <si>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</si>
  <si>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</si>
  <si>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</si>
  <si>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</si>
  <si>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</si>
  <si>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</si>
  <si>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</si>
  <si>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</si>
  <si>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</si>
  <si>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</si>
  <si>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</si>
  <si>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</si>
  <si>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</si>
  <si>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</si>
  <si>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</si>
  <si>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</si>
  <si>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</si>
  <si>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</si>
  <si>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</si>
  <si>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</si>
  <si>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</si>
  <si>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</si>
  <si>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</si>
  <si>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</si>
  <si>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</si>
  <si>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</si>
  <si>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</si>
  <si>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</si>
  <si>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</si>
  <si>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</si>
  <si>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</si>
  <si>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</si>
  <si>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</si>
  <si>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</si>
  <si>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</si>
  <si>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</si>
  <si>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</si>
  <si>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</si>
  <si>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</si>
  <si>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</si>
  <si>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</si>
  <si>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</si>
  <si>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</si>
  <si>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</si>
  <si>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</si>
  <si>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</si>
  <si>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</si>
  <si>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</si>
  <si>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</si>
  <si>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</si>
  <si>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</si>
  <si>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</si>
  <si>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</si>
  <si>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</si>
  <si>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</si>
  <si>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</si>
  <si>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</si>
  <si>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</si>
  <si>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</si>
  <si>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</si>
  <si>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</si>
  <si>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</si>
  <si>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</si>
  <si>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</si>
  <si>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</si>
  <si>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</si>
  <si>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</si>
  <si>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</si>
  <si>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</si>
  <si>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</si>
  <si>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</si>
  <si>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</si>
  <si>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</si>
  <si>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</si>
  <si>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</si>
  <si>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</si>
  <si>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</si>
  <si>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</si>
  <si>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</si>
  <si>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</si>
  <si>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</si>
  <si>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</si>
  <si>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</si>
  <si>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</si>
  <si>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</si>
  <si>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</si>
  <si>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</si>
  <si>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</si>
  <si>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</si>
  <si>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</si>
  <si>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</si>
  <si>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</si>
  <si>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</si>
  <si>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</si>
  <si>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</si>
  <si>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</si>
  <si>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</si>
  <si>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</si>
  <si>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</si>
  <si>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</si>
  <si>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</si>
  <si>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</si>
  <si>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</si>
  <si>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</si>
  <si>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</si>
  <si>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</si>
  <si>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</si>
  <si>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</si>
  <si>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</si>
  <si>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</si>
  <si>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</si>
  <si>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</si>
  <si>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</si>
  <si>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</si>
  <si>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</si>
  <si>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</si>
  <si>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</si>
  <si>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</si>
  <si>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</si>
  <si>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</si>
  <si>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</si>
  <si>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</si>
  <si>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</si>
  <si>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</si>
  <si>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</si>
  <si>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</si>
  <si>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</si>
  <si>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</si>
  <si>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</si>
  <si>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</si>
  <si>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</si>
  <si>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</si>
  <si>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</si>
  <si>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</si>
  <si>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</si>
  <si>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</si>
  <si>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</si>
  <si>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</si>
  <si>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</si>
  <si>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</si>
  <si>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</si>
  <si>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</si>
  <si>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</si>
  <si>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</si>
  <si>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</si>
  <si>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</si>
  <si>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</si>
  <si>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</si>
  <si>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</si>
  <si>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</si>
  <si>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</si>
  <si>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</si>
  <si>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</si>
  <si>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</si>
  <si>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</si>
  <si>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</si>
  <si>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</si>
  <si>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</si>
  <si>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</si>
  <si>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</si>
  <si>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</si>
  <si>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</si>
  <si>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</si>
  <si>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</si>
  <si>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</si>
  <si>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</si>
  <si>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</si>
  <si>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</si>
  <si>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</si>
  <si>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</si>
  <si>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</si>
  <si>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</si>
  <si>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</si>
  <si>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</si>
  <si>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</si>
  <si>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</si>
  <si>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</si>
  <si>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</si>
  <si>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</si>
  <si>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</si>
  <si>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</si>
  <si>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</si>
  <si>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</si>
  <si>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</si>
  <si>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</si>
  <si>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</si>
  <si>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</si>
  <si>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</si>
  <si>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</si>
  <si>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</si>
  <si>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</si>
  <si>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</si>
  <si>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</si>
  <si>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</si>
  <si>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</si>
  <si>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</si>
  <si>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</si>
  <si>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</si>
  <si>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</si>
  <si>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</si>
  <si>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</si>
  <si>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</si>
  <si>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</si>
  <si>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</si>
  <si>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</si>
  <si>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</si>
  <si>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</si>
  <si>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</si>
  <si>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</si>
  <si>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</si>
  <si>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</si>
  <si>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</si>
  <si>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</si>
  <si>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</si>
  <si>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</si>
  <si>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</si>
  <si>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</si>
  <si>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</si>
  <si>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</si>
  <si>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</si>
  <si>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</si>
  <si>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</si>
  <si>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</si>
  <si>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</si>
  <si>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</si>
  <si>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</si>
  <si>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</si>
  <si>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</si>
  <si>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</si>
  <si>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</si>
  <si>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</si>
  <si>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</si>
  <si>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</si>
  <si>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</si>
  <si>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</si>
  <si>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</si>
  <si>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</si>
  <si>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</si>
  <si>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</si>
  <si>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</si>
  <si>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</si>
  <si>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</si>
  <si>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</si>
  <si>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</si>
  <si>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</si>
  <si>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</si>
  <si>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</si>
  <si>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</si>
  <si>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</si>
  <si>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</si>
  <si>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</si>
  <si>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</si>
  <si>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</si>
  <si>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</si>
  <si>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</si>
  <si>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</si>
  <si>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</si>
  <si>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</si>
  <si>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</si>
  <si>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</si>
  <si>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</si>
  <si>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</si>
  <si>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</si>
  <si>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</si>
  <si>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</si>
  <si>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</si>
  <si>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</si>
  <si>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</si>
  <si>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</si>
  <si>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</si>
  <si>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</si>
  <si>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</si>
  <si>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</si>
  <si>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</si>
  <si>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</si>
  <si>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</si>
  <si>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</si>
  <si>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</si>
  <si>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</si>
  <si>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</si>
  <si>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</si>
  <si>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</si>
  <si>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</si>
  <si>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</si>
  <si>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</si>
  <si>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</si>
  <si>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</si>
  <si>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</si>
  <si>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</si>
  <si>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</si>
  <si>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</si>
  <si>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</si>
  <si>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</si>
  <si>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</si>
  <si>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</si>
  <si>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</si>
  <si>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</si>
  <si>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</si>
  <si>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</si>
  <si>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</si>
  <si>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</si>
  <si>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</si>
  <si>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</si>
  <si>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</si>
  <si>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</si>
  <si>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</si>
  <si>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</si>
  <si>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</si>
  <si>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</si>
  <si>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</si>
  <si>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</si>
  <si>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</si>
  <si>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</si>
  <si>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</si>
  <si>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</si>
  <si>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</si>
  <si>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</si>
  <si>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</si>
  <si>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</si>
  <si>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</si>
  <si>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</si>
  <si>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</si>
  <si>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</si>
  <si>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</si>
  <si>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</si>
  <si>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</si>
  <si>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</si>
  <si>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</si>
  <si>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</si>
  <si>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</si>
  <si>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</si>
  <si>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</si>
  <si>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</si>
  <si>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</si>
  <si>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</si>
  <si>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</si>
  <si>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</si>
  <si>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</si>
  <si>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</si>
  <si>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</si>
  <si>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</si>
  <si>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</si>
  <si>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</si>
  <si>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</si>
  <si>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</si>
  <si>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</si>
  <si>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</si>
  <si>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</si>
  <si>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</si>
  <si>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</si>
  <si>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</si>
  <si>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</si>
  <si>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</si>
  <si>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</si>
  <si>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</si>
  <si>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</si>
  <si>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</si>
  <si>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</si>
  <si>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</si>
  <si>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</si>
  <si>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</si>
  <si>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</si>
  <si>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</si>
  <si>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</si>
  <si>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</si>
  <si>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</si>
  <si>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</si>
  <si>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</si>
  <si>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</si>
  <si>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</si>
  <si>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</si>
  <si>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</si>
  <si>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</si>
  <si>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</si>
  <si>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</si>
  <si>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</si>
  <si>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</si>
  <si>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</si>
  <si>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</si>
  <si>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</si>
  <si>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</si>
  <si>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</si>
  <si>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</si>
  <si>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</si>
  <si>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</si>
  <si>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</si>
  <si>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</si>
  <si>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</si>
  <si>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</si>
  <si>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</si>
  <si>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</si>
  <si>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</si>
  <si>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</si>
  <si>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</si>
  <si>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</si>
  <si>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</si>
  <si>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</si>
  <si>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</si>
  <si>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</si>
  <si>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</si>
  <si>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</si>
  <si>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</si>
  <si>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</si>
  <si>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</si>
  <si>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</si>
  <si>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</si>
  <si>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</si>
  <si>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</si>
  <si>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</si>
  <si>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</si>
  <si>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</si>
  <si>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</si>
  <si>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</si>
  <si>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</si>
  <si>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</si>
  <si>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</si>
  <si>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</si>
  <si>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</si>
  <si>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</si>
  <si>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</si>
  <si>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</si>
  <si>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</si>
  <si>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</si>
  <si>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</si>
  <si>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</si>
  <si>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</si>
  <si>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</si>
  <si>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</si>
  <si>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</si>
  <si>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</si>
  <si>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</si>
  <si>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</si>
  <si>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</si>
  <si>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</si>
  <si>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</si>
  <si>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</si>
  <si>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</si>
  <si>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</si>
  <si>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</si>
  <si>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</si>
  <si>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</si>
  <si>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</si>
  <si>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</si>
  <si>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</si>
  <si>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</si>
  <si>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</si>
  <si>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</si>
  <si>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</si>
  <si>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</si>
  <si>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</si>
  <si>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</si>
  <si>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</si>
  <si>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</si>
  <si>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</si>
  <si>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</si>
  <si>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</si>
  <si>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</si>
  <si>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</si>
  <si>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</si>
  <si>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</si>
  <si>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</si>
  <si>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</si>
  <si>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</si>
  <si>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</si>
  <si>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</si>
  <si>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</si>
  <si>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</si>
  <si>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</si>
  <si>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</si>
  <si>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</si>
  <si>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</si>
  <si>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</si>
  <si>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</si>
  <si>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</si>
  <si>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</si>
  <si>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</si>
  <si>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</si>
  <si>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</si>
  <si>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</si>
  <si>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</si>
  <si>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</si>
  <si>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</si>
  <si>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</si>
  <si>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</si>
  <si>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</si>
  <si>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</si>
  <si>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</si>
  <si>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</si>
  <si>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</si>
  <si>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</si>
  <si>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</si>
  <si>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</si>
  <si>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</si>
  <si>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</si>
  <si>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</si>
  <si>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</si>
  <si>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</si>
  <si>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</si>
  <si>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</si>
  <si>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</si>
  <si>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</si>
  <si>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</si>
  <si>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</si>
  <si>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</si>
  <si>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</si>
  <si>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</si>
  <si>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</si>
  <si>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</si>
  <si>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</si>
  <si>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</si>
  <si>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</si>
  <si>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</si>
  <si>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</si>
  <si>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</si>
  <si>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</si>
  <si>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</si>
  <si>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</si>
  <si>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</si>
  <si>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</si>
  <si>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</si>
  <si>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</si>
  <si>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</si>
  <si>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</si>
  <si>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</si>
  <si>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</si>
  <si>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</si>
  <si>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</si>
  <si>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</si>
  <si>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</si>
  <si>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</si>
  <si>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</si>
  <si>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</si>
  <si>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</si>
  <si>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</si>
  <si>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</si>
  <si>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</si>
  <si>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</si>
  <si>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</si>
  <si>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</si>
  <si>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</si>
  <si>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</si>
  <si>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</si>
  <si>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</si>
  <si>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</si>
  <si>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</si>
  <si>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</si>
  <si>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</si>
  <si>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</si>
  <si>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</si>
  <si>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</si>
  <si>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</si>
  <si>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</si>
  <si>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</si>
  <si>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</si>
  <si>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</si>
  <si>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</si>
  <si>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</si>
  <si>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</si>
  <si>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</si>
  <si>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</si>
  <si>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</si>
  <si>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</si>
  <si>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</si>
  <si>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</si>
  <si>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</si>
  <si>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</si>
  <si>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</si>
  <si>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</si>
  <si>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</si>
  <si>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</si>
  <si>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</si>
  <si>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</si>
  <si>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</si>
  <si>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</si>
  <si>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</si>
  <si>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</si>
  <si>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</si>
  <si>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</si>
  <si>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</si>
  <si>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</si>
  <si>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</si>
  <si>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</si>
  <si>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</si>
  <si>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</si>
  <si>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</si>
  <si>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</si>
  <si>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</si>
  <si>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</si>
  <si>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</si>
  <si>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</si>
  <si>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</si>
  <si>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</si>
  <si>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</si>
  <si>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</si>
  <si>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</si>
  <si>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</si>
  <si>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</si>
  <si>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</si>
  <si>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</si>
  <si>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</si>
  <si>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</si>
  <si>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</si>
  <si>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</si>
  <si>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</si>
  <si>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</si>
  <si>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</si>
  <si>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</si>
  <si>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</si>
  <si>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</si>
  <si>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</si>
  <si>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</si>
  <si>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</si>
  <si>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</si>
  <si>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</si>
  <si>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</si>
  <si>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</si>
  <si>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</si>
  <si>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</si>
  <si>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</si>
  <si>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</si>
  <si>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</si>
  <si>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</si>
  <si>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</si>
  <si>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</si>
  <si>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</si>
  <si>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</si>
  <si>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</si>
  <si>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</si>
  <si>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</si>
  <si>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</si>
  <si>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</si>
  <si>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</si>
  <si>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</si>
  <si>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</si>
  <si>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</si>
  <si>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</si>
  <si>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</si>
  <si>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</si>
  <si>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</si>
  <si>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</si>
  <si>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</si>
  <si>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</si>
  <si>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</si>
  <si>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</si>
  <si>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</si>
  <si>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</si>
  <si>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</si>
  <si>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</si>
  <si>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</si>
  <si>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</si>
  <si>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</si>
  <si>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</si>
  <si>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</si>
  <si>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</si>
  <si>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</si>
  <si>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</si>
  <si>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</si>
  <si>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</si>
  <si>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</si>
  <si>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</si>
  <si>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</si>
  <si>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</si>
  <si>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</si>
  <si>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</si>
  <si>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</si>
  <si>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</si>
  <si>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</si>
  <si>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</si>
  <si>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</si>
  <si>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</si>
  <si>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</si>
  <si>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</si>
  <si>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</si>
  <si>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</si>
  <si>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</si>
  <si>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</si>
  <si>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</si>
  <si>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</si>
  <si>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</si>
  <si>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</si>
  <si>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</si>
  <si>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</si>
  <si>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</si>
  <si>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</si>
  <si>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</si>
  <si>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</si>
  <si>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</si>
  <si>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</si>
  <si>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</si>
  <si>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</si>
  <si>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</si>
  <si>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</si>
  <si>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</si>
  <si>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</si>
  <si>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</si>
  <si>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</si>
  <si>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</si>
  <si>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</si>
  <si>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</si>
  <si>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</si>
  <si>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</si>
  <si>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</si>
  <si>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</si>
  <si>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</si>
  <si>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</si>
  <si>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</si>
  <si>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</si>
  <si>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</si>
  <si>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</si>
  <si>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</si>
  <si>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</si>
  <si>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</si>
  <si>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</si>
  <si>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</si>
  <si>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</si>
  <si>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</si>
  <si>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</si>
  <si>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</si>
  <si>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</si>
  <si>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</si>
  <si>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</si>
  <si>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</si>
  <si>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</si>
  <si>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</si>
  <si>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</si>
  <si>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</si>
  <si>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</si>
  <si>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</si>
  <si>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</si>
  <si>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</si>
  <si>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</si>
  <si>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</si>
  <si>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</si>
  <si>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</si>
  <si>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</si>
  <si>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</si>
  <si>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</si>
  <si>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</si>
  <si>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</si>
  <si>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</si>
  <si>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</si>
  <si>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</si>
  <si>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</si>
  <si>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</si>
  <si>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</si>
  <si>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</si>
  <si>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</si>
  <si>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</si>
  <si>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</si>
  <si>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</si>
  <si>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</si>
  <si>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</si>
  <si>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</si>
  <si>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</si>
  <si>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</si>
  <si>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</si>
  <si>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</si>
  <si>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</si>
  <si>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</si>
  <si>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</si>
  <si>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</si>
  <si>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</si>
  <si>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</si>
  <si>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</si>
  <si>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</si>
  <si>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</si>
  <si>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</si>
  <si>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</si>
  <si>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</si>
  <si>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</si>
  <si>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</si>
  <si>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</si>
  <si>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</si>
  <si>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</si>
  <si>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</si>
  <si>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</si>
  <si>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</si>
  <si>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</si>
  <si>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</si>
  <si>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</si>
  <si>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</si>
  <si>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</si>
  <si>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</si>
  <si>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</si>
  <si>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</si>
  <si>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</si>
  <si>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</si>
  <si>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</si>
  <si>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</si>
  <si>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</si>
  <si>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</si>
  <si>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</si>
  <si>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</si>
  <si>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</si>
  <si>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</si>
  <si>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</si>
  <si>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</si>
  <si>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</si>
  <si>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</si>
  <si>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</si>
  <si>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</si>
  <si>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</si>
  <si>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</si>
  <si>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</si>
  <si>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</si>
  <si>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</si>
  <si>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</si>
  <si>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</si>
  <si>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</si>
  <si>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</si>
  <si>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</si>
  <si>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</si>
  <si>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</si>
  <si>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</si>
  <si>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</si>
  <si>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</si>
  <si>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</si>
  <si>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</si>
  <si>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</si>
  <si>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</si>
  <si>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</si>
  <si>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</si>
  <si>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</si>
  <si>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</si>
  <si>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</si>
  <si>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</si>
  <si>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</si>
  <si>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</si>
  <si>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</si>
  <si>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</si>
  <si>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</si>
  <si>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</si>
  <si>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</si>
  <si>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</si>
  <si>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</si>
  <si>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</si>
  <si>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</si>
  <si>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</si>
  <si>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</si>
  <si>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</si>
  <si>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</si>
  <si>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</si>
  <si>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</si>
  <si>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</si>
  <si>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</si>
  <si>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</si>
  <si>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</si>
  <si>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</si>
  <si>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</si>
  <si>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</si>
  <si>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</si>
  <si>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</si>
  <si>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</si>
  <si>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</si>
  <si>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</si>
  <si>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</si>
  <si>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</si>
  <si>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</si>
  <si>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</si>
  <si>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</si>
  <si>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</si>
  <si>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</si>
  <si>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</si>
  <si>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</si>
  <si>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</si>
  <si>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</si>
  <si>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</si>
  <si>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</si>
  <si>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</si>
  <si>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</si>
  <si>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</si>
  <si>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</si>
  <si>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</si>
  <si>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</si>
  <si>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</si>
  <si>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</si>
  <si>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</si>
  <si>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</si>
  <si>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</si>
  <si>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</si>
  <si>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</si>
  <si>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</si>
  <si>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</si>
  <si>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</si>
  <si>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</si>
  <si>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</si>
  <si>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</si>
  <si>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</si>
  <si>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</si>
  <si>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</si>
  <si>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</si>
  <si>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</si>
  <si>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</si>
  <si>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</si>
  <si>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</si>
  <si>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</si>
  <si>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</si>
  <si>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</si>
  <si>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</si>
  <si>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</si>
  <si>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</si>
  <si>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</si>
  <si>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</si>
  <si>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</si>
  <si>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</si>
  <si>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</si>
  <si>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</si>
  <si>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</si>
  <si>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</si>
  <si>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</si>
  <si>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</si>
  <si>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</si>
  <si>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</si>
  <si>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</si>
  <si>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</si>
  <si>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</si>
  <si>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</si>
  <si>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</si>
  <si>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</si>
  <si>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</si>
  <si>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</si>
  <si>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</si>
  <si>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</si>
  <si>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</si>
  <si>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</si>
  <si>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</si>
  <si>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</si>
  <si>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</si>
  <si>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</si>
  <si>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</si>
  <si>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</si>
  <si>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</si>
  <si>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</si>
  <si>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</si>
  <si>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</si>
  <si>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</si>
  <si>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</si>
  <si>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</si>
  <si>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</si>
  <si>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</si>
  <si>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</si>
  <si>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</si>
  <si>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</si>
  <si>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</si>
  <si>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</si>
  <si>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</si>
  <si>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</si>
  <si>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</si>
  <si>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</si>
  <si>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</si>
  <si>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</si>
  <si>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</si>
  <si>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</si>
  <si>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</si>
  <si>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</si>
  <si>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</si>
  <si>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</si>
  <si>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</si>
  <si>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</si>
  <si>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</si>
  <si>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</si>
  <si>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</si>
  <si>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</si>
  <si>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</si>
  <si>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</si>
  <si>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</si>
  <si>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</si>
  <si>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</si>
  <si>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</si>
  <si>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</si>
  <si>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</si>
  <si>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</si>
  <si>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</si>
  <si>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</si>
  <si>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</si>
  <si>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</si>
  <si>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</si>
  <si>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</si>
  <si>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</si>
  <si>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</si>
  <si>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</si>
  <si>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</si>
  <si>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</si>
  <si>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</si>
  <si>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</si>
  <si>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</si>
  <si>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</si>
  <si>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</si>
  <si>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</si>
  <si>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</si>
  <si>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</si>
  <si>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</si>
  <si>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</si>
  <si>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</si>
  <si>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</si>
  <si>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</si>
  <si>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</si>
  <si>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</si>
  <si>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</si>
  <si>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</si>
  <si>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</si>
  <si>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</si>
  <si>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</si>
  <si>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</si>
  <si>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</si>
  <si>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</si>
  <si>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</si>
  <si>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</si>
  <si>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</si>
  <si>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</si>
  <si>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</si>
  <si>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</si>
  <si>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</si>
  <si>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</si>
  <si>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</si>
  <si>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</si>
  <si>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</si>
  <si>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</si>
  <si>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</si>
  <si>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</si>
  <si>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</si>
  <si>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</si>
  <si>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</si>
  <si>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</si>
  <si>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</si>
  <si>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</si>
  <si>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</si>
  <si>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</si>
  <si>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</si>
  <si>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</si>
  <si>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</si>
  <si>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</si>
  <si>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</si>
  <si>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</si>
  <si>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</si>
  <si>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</si>
  <si>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</si>
  <si>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</si>
  <si>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</si>
  <si>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</si>
  <si>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</si>
  <si>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</si>
  <si>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</si>
  <si>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</si>
  <si>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</si>
  <si>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</si>
  <si>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</si>
  <si>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</si>
  <si>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</si>
  <si>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</si>
  <si>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</si>
  <si>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</si>
  <si>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</si>
  <si>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</si>
  <si>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</si>
  <si>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</si>
  <si>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</si>
  <si>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</si>
  <si>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</si>
  <si>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</si>
  <si>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</si>
  <si>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</si>
  <si>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</si>
  <si>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</si>
  <si>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</si>
  <si>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</si>
  <si>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</si>
  <si>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</si>
  <si>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</si>
  <si>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</si>
  <si>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</si>
  <si>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</si>
  <si>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</si>
  <si>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</si>
  <si>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</si>
  <si>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</si>
  <si>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</si>
  <si>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</si>
  <si>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</si>
  <si>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</si>
  <si>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</si>
  <si>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</si>
  <si>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</si>
  <si>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</si>
  <si>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</si>
  <si>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</si>
  <si>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</si>
  <si>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</si>
  <si>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</si>
  <si>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</si>
  <si>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</si>
  <si>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</si>
  <si>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</si>
  <si>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</si>
  <si>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</si>
  <si>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</si>
  <si>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</si>
  <si>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</si>
  <si>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</si>
  <si>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</si>
  <si>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</si>
  <si>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</si>
  <si>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</si>
  <si>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</si>
  <si>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</si>
  <si>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</si>
  <si>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</si>
  <si>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</si>
  <si>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</si>
  <si>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</si>
  <si>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</si>
  <si>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</si>
  <si>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</si>
  <si>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</si>
  <si>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</si>
  <si>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</si>
  <si>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</si>
  <si>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</si>
  <si>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</si>
  <si>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</si>
  <si>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</si>
  <si>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</si>
  <si>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</si>
  <si>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</si>
  <si>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</si>
  <si>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</si>
  <si>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</si>
  <si>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</si>
  <si>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</si>
  <si>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</si>
  <si>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</si>
  <si>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</si>
  <si>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</si>
  <si>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</si>
  <si>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</si>
  <si>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</si>
  <si>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</si>
  <si>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</si>
  <si>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</si>
  <si>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</si>
  <si>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</si>
  <si>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</si>
  <si>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</si>
  <si>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</si>
  <si>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</si>
  <si>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</si>
  <si>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</si>
  <si>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</si>
  <si>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</si>
  <si>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</si>
  <si>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</si>
  <si>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</si>
  <si>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</si>
  <si>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</si>
  <si>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</si>
  <si>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</si>
  <si>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</si>
  <si>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</si>
  <si>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</si>
  <si>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</si>
  <si>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</si>
  <si>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</si>
  <si>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</si>
  <si>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</si>
  <si>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</si>
  <si>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</si>
  <si>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</si>
  <si>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</si>
  <si>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</si>
  <si>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</si>
  <si>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</si>
  <si>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</si>
  <si>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</si>
  <si>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</si>
  <si>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</si>
  <si>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</si>
  <si>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</si>
  <si>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</si>
  <si>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</si>
  <si>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</si>
  <si>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</si>
  <si>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</si>
  <si>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</si>
  <si>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</si>
  <si>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</si>
  <si>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</si>
  <si>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</si>
  <si>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</si>
  <si>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</si>
  <si>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</si>
  <si>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</si>
  <si>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</si>
  <si>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</si>
  <si>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</si>
  <si>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</si>
  <si>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</si>
  <si>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</si>
  <si>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</si>
  <si>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</si>
  <si>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</si>
  <si>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</si>
  <si>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</si>
  <si>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</si>
  <si>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</si>
  <si>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</si>
  <si>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</si>
  <si>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</si>
  <si>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</si>
  <si>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</si>
  <si>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</si>
  <si>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</si>
  <si>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</si>
  <si>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</si>
  <si>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</si>
  <si>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</si>
  <si>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</si>
  <si>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</si>
  <si>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</si>
  <si>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</si>
  <si>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</si>
  <si>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</si>
  <si>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</si>
  <si>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</si>
  <si>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</si>
  <si>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</si>
  <si>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</si>
  <si>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</si>
  <si>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</si>
  <si>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</si>
  <si>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</si>
  <si>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</si>
  <si>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</si>
  <si>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</si>
  <si>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</si>
  <si>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</si>
  <si>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</si>
  <si>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</si>
  <si>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</si>
  <si>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</si>
  <si>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</si>
  <si>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</si>
  <si>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</si>
  <si>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</si>
  <si>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</si>
  <si>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</si>
  <si>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</si>
  <si>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</si>
  <si>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</si>
  <si>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</si>
  <si>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</si>
  <si>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</si>
  <si>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</si>
  <si>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</si>
  <si>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</si>
  <si>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</si>
  <si>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</si>
  <si>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</si>
  <si>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</si>
  <si>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</si>
  <si>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</si>
  <si>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</si>
  <si>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</si>
  <si>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</si>
  <si>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</si>
  <si>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</si>
  <si>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</si>
  <si>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</si>
  <si>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</si>
  <si>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</si>
  <si>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</si>
  <si>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</si>
  <si>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</si>
  <si>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</si>
  <si>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</si>
  <si>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</si>
  <si>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</si>
  <si>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</si>
  <si>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</si>
  <si>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</si>
  <si>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</si>
  <si>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</si>
  <si>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</si>
  <si>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</si>
  <si>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</si>
  <si>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</si>
  <si>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</si>
  <si>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</si>
  <si>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</si>
  <si>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</si>
  <si>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</si>
  <si>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</si>
  <si>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</si>
  <si>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</si>
  <si>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</si>
  <si>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</si>
  <si>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</si>
  <si>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</si>
  <si>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</si>
  <si>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</si>
  <si>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</si>
  <si>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</si>
  <si>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</si>
  <si>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</si>
  <si>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</si>
  <si>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</si>
  <si>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</si>
  <si>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</si>
  <si>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</si>
  <si>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</si>
  <si>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</si>
  <si>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</si>
  <si>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</si>
  <si>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</si>
  <si>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</si>
  <si>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</si>
  <si>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</si>
  <si>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</si>
  <si>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</si>
  <si>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</si>
  <si>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</si>
  <si>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</si>
  <si>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</si>
  <si>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</si>
  <si>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</si>
  <si>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</si>
  <si>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</si>
  <si>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</si>
  <si>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</si>
  <si>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</si>
  <si>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</si>
  <si>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</si>
  <si>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</si>
  <si>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</si>
  <si>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</si>
  <si>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</si>
  <si>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</si>
  <si>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</si>
  <si>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</si>
  <si>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</si>
  <si>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</si>
  <si>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</si>
  <si>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</si>
  <si>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</si>
  <si>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</si>
  <si>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</si>
  <si>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</si>
  <si>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</si>
  <si>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</si>
  <si>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</si>
  <si>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</si>
  <si>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</si>
  <si>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</si>
  <si>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</si>
  <si>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</si>
  <si>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</si>
  <si>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</si>
  <si>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</si>
  <si>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</si>
  <si>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</si>
  <si>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</si>
  <si>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</si>
  <si>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</si>
  <si>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</si>
  <si>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</si>
  <si>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</si>
  <si>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</si>
  <si>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</si>
  <si>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</si>
  <si>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</si>
  <si>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</si>
  <si>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</si>
  <si>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</si>
  <si>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</si>
  <si>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</si>
  <si>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</si>
  <si>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</si>
  <si>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</si>
  <si>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</si>
  <si>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</si>
  <si>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</si>
  <si>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</si>
  <si>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</si>
  <si>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</si>
  <si>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</si>
  <si>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</si>
  <si>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</si>
  <si>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</si>
  <si>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</si>
  <si>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</si>
  <si>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</si>
  <si>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</si>
  <si>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</si>
  <si>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</si>
  <si>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</si>
  <si>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</si>
  <si>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</si>
  <si>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</si>
  <si>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</si>
  <si>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</si>
  <si>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</si>
  <si>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</si>
  <si>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</si>
  <si>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</si>
  <si>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</si>
  <si>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</si>
  <si>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</si>
  <si>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</si>
  <si>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</si>
  <si>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</si>
  <si>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</si>
  <si>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</si>
  <si>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</si>
  <si>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</si>
  <si>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</si>
  <si>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</si>
  <si>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</si>
  <si>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</si>
  <si>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</si>
  <si>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</si>
  <si>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</si>
  <si>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</si>
  <si>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</si>
  <si>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</si>
  <si>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</si>
  <si>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</si>
  <si>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</si>
  <si>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</si>
  <si>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</si>
  <si>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</si>
  <si>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</si>
  <si>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</si>
  <si>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</si>
  <si>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</si>
  <si>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</si>
  <si>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</si>
  <si>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</si>
  <si>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</si>
  <si>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</si>
  <si>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</si>
  <si>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</si>
  <si>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</si>
  <si>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</si>
  <si>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</si>
  <si>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</si>
  <si>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</si>
  <si>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</si>
  <si>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</si>
  <si>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</si>
  <si>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</si>
  <si>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</si>
  <si>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</si>
  <si>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</si>
  <si>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</si>
  <si>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</si>
  <si>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</si>
  <si>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</si>
  <si>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</si>
  <si>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</si>
  <si>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</si>
  <si>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</si>
  <si>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</si>
  <si>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</si>
  <si>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</si>
  <si>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</si>
  <si>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</si>
  <si>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</si>
  <si>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</si>
  <si>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</si>
  <si>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</si>
  <si>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</si>
  <si>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</si>
  <si>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</si>
  <si>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</si>
  <si>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</si>
  <si>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</si>
  <si>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</si>
  <si>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</si>
  <si>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</si>
  <si>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</si>
  <si>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</si>
  <si>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</si>
  <si>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</si>
  <si>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</si>
  <si>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</si>
  <si>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</si>
  <si>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</si>
  <si>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</si>
  <si>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</si>
  <si>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</si>
  <si>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</si>
  <si>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</si>
  <si>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</si>
  <si>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</si>
  <si>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</si>
  <si>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</si>
  <si>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</si>
  <si>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</si>
  <si>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</si>
  <si>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</si>
  <si>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</si>
  <si>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</si>
  <si>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</si>
  <si>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</si>
  <si>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</si>
  <si>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</si>
  <si>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</si>
  <si>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</si>
  <si>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</si>
  <si>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</si>
  <si>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</si>
  <si>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</si>
  <si>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</si>
  <si>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</si>
  <si>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</si>
  <si>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</si>
  <si>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</si>
  <si>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</si>
  <si>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</si>
  <si>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</si>
  <si>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</si>
  <si>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</si>
  <si>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</si>
  <si>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</si>
  <si>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</si>
  <si>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</si>
  <si>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</si>
  <si>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</si>
  <si>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</si>
  <si>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</si>
  <si>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</si>
  <si>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</si>
  <si>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</si>
  <si>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</si>
  <si>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</si>
  <si>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</si>
  <si>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</si>
  <si>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</si>
  <si>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</si>
  <si>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</si>
  <si>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</si>
  <si>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</si>
  <si>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</si>
  <si>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</si>
  <si>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</si>
  <si>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</si>
  <si>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</si>
  <si>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</si>
  <si>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</si>
  <si>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</si>
  <si>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</si>
  <si>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</si>
  <si>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</si>
  <si>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</si>
  <si>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</si>
  <si>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</si>
  <si>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</si>
  <si>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</si>
  <si>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</si>
  <si>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</si>
  <si>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</si>
  <si>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</si>
  <si>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</si>
  <si>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</si>
  <si>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</si>
  <si>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</si>
  <si>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</si>
  <si>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</si>
  <si>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</si>
  <si>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</si>
  <si>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</si>
  <si>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</si>
  <si>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</si>
  <si>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</si>
  <si>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</si>
  <si>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</si>
  <si>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</si>
  <si>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</si>
  <si>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</si>
  <si>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</si>
  <si>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</si>
  <si>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</si>
  <si>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</si>
  <si>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</si>
  <si>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</si>
  <si>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</si>
  <si>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</si>
  <si>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</si>
  <si>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</si>
  <si>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</si>
  <si>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</si>
  <si>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</si>
  <si>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</si>
  <si>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</si>
  <si>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</si>
  <si>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</si>
  <si>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</si>
  <si>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</si>
  <si>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</si>
  <si>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</si>
  <si>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</si>
  <si>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</si>
  <si>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</si>
  <si>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</si>
  <si>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</si>
  <si>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</si>
  <si>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</si>
  <si>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</si>
  <si>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</si>
  <si>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</si>
  <si>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</si>
  <si>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</si>
  <si>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</si>
  <si>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</si>
  <si>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</si>
  <si>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</si>
  <si>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</si>
  <si>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</si>
  <si>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</si>
  <si>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</si>
  <si>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</si>
  <si>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</si>
  <si>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</si>
  <si>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</si>
  <si>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</si>
  <si>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</si>
  <si>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</si>
  <si>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</si>
  <si>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</si>
  <si>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</si>
  <si>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</si>
  <si>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</si>
  <si>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</si>
  <si>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</si>
  <si>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</si>
  <si>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</si>
  <si>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</si>
  <si>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</si>
  <si>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</si>
  <si>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</si>
  <si>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</si>
  <si>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</si>
  <si>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</si>
  <si>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</si>
  <si>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</si>
  <si>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</si>
  <si>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</si>
  <si>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</si>
  <si>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</si>
  <si>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</si>
  <si>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</si>
  <si>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</si>
  <si>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</si>
  <si>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</si>
  <si>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</si>
  <si>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</si>
  <si>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</si>
  <si>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</si>
  <si>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</si>
  <si>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</si>
  <si>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</si>
  <si>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</si>
  <si>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</si>
  <si>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</si>
  <si>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</si>
  <si>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</si>
  <si>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</si>
  <si>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</si>
  <si>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</si>
  <si>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</si>
  <si>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</si>
  <si>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</si>
  <si>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</si>
  <si>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</si>
  <si>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</si>
  <si>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</si>
  <si>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</si>
  <si>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</si>
  <si>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</si>
  <si>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</si>
  <si>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</si>
  <si>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</si>
  <si>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</si>
  <si>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</si>
  <si>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</si>
  <si>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</si>
  <si>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</si>
  <si>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</si>
  <si>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</si>
  <si>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</si>
  <si>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</si>
  <si>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</si>
  <si>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</si>
  <si>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</si>
  <si>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</si>
  <si>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</si>
  <si>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</si>
  <si>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</si>
  <si>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</si>
  <si>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</si>
  <si>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</si>
  <si>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</si>
  <si>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</si>
  <si>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</si>
  <si>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</si>
  <si>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</si>
  <si>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</si>
  <si>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</si>
  <si>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</si>
  <si>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</si>
  <si>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</si>
  <si>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</si>
  <si>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</si>
  <si>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</si>
  <si>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</si>
  <si>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</si>
  <si>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</si>
  <si>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</si>
  <si>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</si>
  <si>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</si>
  <si>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</si>
  <si>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</si>
  <si>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</si>
  <si>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</si>
  <si>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</si>
  <si>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</si>
  <si>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</si>
  <si>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</si>
  <si>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</si>
  <si>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</si>
  <si>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</si>
  <si>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</si>
  <si>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</si>
  <si>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</si>
  <si>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</si>
  <si>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</si>
  <si>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</si>
  <si>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</si>
  <si>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</si>
  <si>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</si>
  <si>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</si>
  <si>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</si>
  <si>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</si>
  <si>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</si>
  <si>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</si>
  <si>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</si>
  <si>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</si>
  <si>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</si>
  <si>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</si>
  <si>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</si>
  <si>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</si>
  <si>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</si>
  <si>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</si>
  <si>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</si>
  <si>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</si>
  <si>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</si>
  <si>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</si>
  <si>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</si>
  <si>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</si>
  <si>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</si>
  <si>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</si>
  <si>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</si>
  <si>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</si>
  <si>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</si>
  <si>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</si>
  <si>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</si>
  <si>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</si>
  <si>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</si>
  <si>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</si>
  <si>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</si>
  <si>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</si>
  <si>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</si>
  <si>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</si>
  <si>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</si>
  <si>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</si>
  <si>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</si>
  <si>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</si>
  <si>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</si>
  <si>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</si>
  <si>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</si>
  <si>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</si>
  <si>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</si>
  <si>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</si>
  <si>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</si>
  <si>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</si>
  <si>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</si>
  <si>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</si>
  <si>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</si>
  <si>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</si>
  <si>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</si>
  <si>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</si>
  <si>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</si>
  <si>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</si>
  <si>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</si>
  <si>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</si>
  <si>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</si>
  <si>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</si>
  <si>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</si>
  <si>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</si>
  <si>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</si>
  <si>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</si>
  <si>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</si>
  <si>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</si>
  <si>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</si>
  <si>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</si>
  <si>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</si>
  <si>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</si>
  <si>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</si>
  <si>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</si>
  <si>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</si>
  <si>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</si>
  <si>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</si>
  <si>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</si>
  <si>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</si>
  <si>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</si>
  <si>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</si>
  <si>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</si>
  <si>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</si>
  <si>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</si>
  <si>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</si>
  <si>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</si>
  <si>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</si>
  <si>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</si>
  <si>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</si>
  <si>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</si>
  <si>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</si>
  <si>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</si>
  <si>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</si>
  <si>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</si>
  <si>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</si>
  <si>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</si>
  <si>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</si>
  <si>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</si>
  <si>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</si>
  <si>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</si>
  <si>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</si>
  <si>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</si>
  <si>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</si>
  <si>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</si>
  <si>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</si>
  <si>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</si>
  <si>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</si>
  <si>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</si>
  <si>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</si>
  <si>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</si>
  <si>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</si>
  <si>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</si>
  <si>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</si>
  <si>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</si>
  <si>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</si>
  <si>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</si>
  <si>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</si>
  <si>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</si>
  <si>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</si>
  <si>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</si>
  <si>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</si>
  <si>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</si>
  <si>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</si>
  <si>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</si>
  <si>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</si>
  <si>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</si>
  <si>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</si>
  <si>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</si>
  <si>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</si>
  <si>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</si>
  <si>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</si>
  <si>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</si>
  <si>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</si>
  <si>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</si>
  <si>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</si>
  <si>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</si>
  <si>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</si>
  <si>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</si>
  <si>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</si>
  <si>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</si>
  <si>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</si>
  <si>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</si>
  <si>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</si>
  <si>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</si>
  <si>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</si>
  <si>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</si>
  <si>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</si>
  <si>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</si>
  <si>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</si>
  <si>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</si>
  <si>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</si>
  <si>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</si>
  <si>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</si>
  <si>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</si>
  <si>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</si>
  <si>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</si>
  <si>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</si>
  <si>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</si>
  <si>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</si>
  <si>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</si>
  <si>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</si>
  <si>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</si>
  <si>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</si>
  <si>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</si>
  <si>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</si>
  <si>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</si>
  <si>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</si>
  <si>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</si>
  <si>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</si>
  <si>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</si>
  <si>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</si>
  <si>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</si>
  <si>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</si>
  <si>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</si>
  <si>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</si>
  <si>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</si>
  <si>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</si>
  <si>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</si>
  <si>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</si>
  <si>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</si>
  <si>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</si>
  <si>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</si>
  <si>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</si>
  <si>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</si>
  <si>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</si>
  <si>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</si>
  <si>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</si>
  <si>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</si>
  <si>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</si>
  <si>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</si>
  <si>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</si>
  <si>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</si>
  <si>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</si>
  <si>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</si>
  <si>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</si>
  <si>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</si>
  <si>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</si>
  <si>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</si>
  <si>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</si>
  <si>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</si>
  <si>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</si>
  <si>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</si>
  <si>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</si>
  <si>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</si>
  <si>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</si>
  <si>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</si>
  <si>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</si>
  <si>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</si>
  <si>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</si>
  <si>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</si>
  <si>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</si>
  <si>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</si>
  <si>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</si>
  <si>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</si>
  <si>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</si>
  <si>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</si>
  <si>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</si>
  <si>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</si>
  <si>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</si>
  <si>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</si>
  <si>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</si>
  <si>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</si>
  <si>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</si>
  <si>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</si>
  <si>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</si>
  <si>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</si>
  <si>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</si>
  <si>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</si>
  <si>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</si>
  <si>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</si>
  <si>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</si>
  <si>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</si>
  <si>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</si>
  <si>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</si>
  <si>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</si>
  <si>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</si>
  <si>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</si>
  <si>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</si>
  <si>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</si>
  <si>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</si>
  <si>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</si>
  <si>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</si>
  <si>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</si>
  <si>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</si>
  <si>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</si>
  <si>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</si>
  <si>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</si>
  <si>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</si>
  <si>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</si>
  <si>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</si>
  <si>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</si>
  <si>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</si>
  <si>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</si>
  <si>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</si>
  <si>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</si>
  <si>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</si>
  <si>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</si>
  <si>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</si>
  <si>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</si>
  <si>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</si>
  <si>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</si>
  <si>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</si>
  <si>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</si>
  <si>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</si>
  <si>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</si>
  <si>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</si>
  <si>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</si>
  <si>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</si>
  <si>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</si>
  <si>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</si>
  <si>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</si>
  <si>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</si>
  <si>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</si>
  <si>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</si>
  <si>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</si>
  <si>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</si>
  <si>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</si>
  <si>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</si>
  <si>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</si>
  <si>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</si>
  <si>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</si>
  <si>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</si>
  <si>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</si>
  <si>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</si>
  <si>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</si>
  <si>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</si>
  <si>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</si>
  <si>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</si>
  <si>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</si>
  <si>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</si>
  <si>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</si>
  <si>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</si>
  <si>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</si>
  <si>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</si>
  <si>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</si>
  <si>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</si>
  <si>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</si>
  <si>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</si>
  <si>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</si>
  <si>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</si>
  <si>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</si>
  <si>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</si>
  <si>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</si>
  <si>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</si>
  <si>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</si>
  <si>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</si>
  <si>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</si>
  <si>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</si>
  <si>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</si>
  <si>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</si>
  <si>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</si>
  <si>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</si>
  <si>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</si>
  <si>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</si>
  <si>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</si>
  <si>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</si>
  <si>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</si>
  <si>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</si>
  <si>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</si>
  <si>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</si>
  <si>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</si>
  <si>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</si>
  <si>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</si>
  <si>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</si>
  <si>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</si>
  <si>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</si>
  <si>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</si>
  <si>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</si>
  <si>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</si>
  <si>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</si>
  <si>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</si>
  <si>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</si>
  <si>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</si>
  <si>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</si>
  <si>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</si>
  <si>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</si>
  <si>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</si>
  <si>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</si>
  <si>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</si>
  <si>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</si>
  <si>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</si>
  <si>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</si>
  <si>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</si>
  <si>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</si>
  <si>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</si>
  <si>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</si>
  <si>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</si>
  <si>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</si>
  <si>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</si>
  <si>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</si>
  <si>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</si>
  <si>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</si>
  <si>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</si>
  <si>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</si>
  <si>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</si>
  <si>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</si>
  <si>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</si>
  <si>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</si>
  <si>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</si>
  <si>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</si>
  <si>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</si>
  <si>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</si>
  <si>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</si>
  <si>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</si>
  <si>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</si>
  <si>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</si>
  <si>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</si>
  <si>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</si>
  <si>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</si>
  <si>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</si>
  <si>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</si>
  <si>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</si>
  <si>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</si>
  <si>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</si>
  <si>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</si>
  <si>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</si>
  <si>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</si>
  <si>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</si>
  <si>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</si>
  <si>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</si>
  <si>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</si>
  <si>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</si>
  <si>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</si>
  <si>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</si>
  <si>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</si>
  <si>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</si>
  <si>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</si>
  <si>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</si>
  <si>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</si>
  <si>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</si>
  <si>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</si>
  <si>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</si>
  <si>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</si>
  <si>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</si>
  <si>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</si>
  <si>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</si>
  <si>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</si>
  <si>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</si>
  <si>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</si>
  <si>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</si>
  <si>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</si>
  <si>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</si>
  <si>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</si>
  <si>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</si>
  <si>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</si>
  <si>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</si>
  <si>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</si>
  <si>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</si>
  <si>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</si>
  <si>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</si>
  <si>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</si>
  <si>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</si>
  <si>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</si>
  <si>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</si>
  <si>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</si>
  <si>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</si>
  <si>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</si>
  <si>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</si>
  <si>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</si>
  <si>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</si>
  <si>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</si>
  <si>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</si>
  <si>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</si>
  <si>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</si>
  <si>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</si>
  <si>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</si>
  <si>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</si>
  <si>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</si>
  <si>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</si>
  <si>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</si>
  <si>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</si>
  <si>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</si>
  <si>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</si>
  <si>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</si>
  <si>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</si>
  <si>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</si>
  <si>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</si>
  <si>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</si>
  <si>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</si>
  <si>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</si>
  <si>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</si>
  <si>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</si>
  <si>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</si>
  <si>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</si>
  <si>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</si>
  <si>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</si>
  <si>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</si>
  <si>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</si>
  <si>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</si>
  <si>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</si>
  <si>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</si>
  <si>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</si>
  <si>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</si>
  <si>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</si>
  <si>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</si>
  <si>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</si>
  <si>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</si>
  <si>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</si>
  <si>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</si>
  <si>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</si>
  <si>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</si>
  <si>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</si>
  <si>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</si>
  <si>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</si>
  <si>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</si>
  <si>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</si>
  <si>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</si>
  <si>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</si>
  <si>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</si>
  <si>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</si>
  <si>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</si>
  <si>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</si>
  <si>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</si>
  <si>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</si>
  <si>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</si>
  <si>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</si>
  <si>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</si>
  <si>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</si>
  <si>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</si>
  <si>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</si>
  <si>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</si>
  <si>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</si>
  <si>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</si>
  <si>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</si>
  <si>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</si>
  <si>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</si>
  <si>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</si>
  <si>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</si>
  <si>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</si>
  <si>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</si>
  <si>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</si>
  <si>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</si>
  <si>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</si>
  <si>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</si>
  <si>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</si>
  <si>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</si>
  <si>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</si>
  <si>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</si>
  <si>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</si>
  <si>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</si>
  <si>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</si>
  <si>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</si>
  <si>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</si>
  <si>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</si>
  <si>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</si>
  <si>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</si>
  <si>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</si>
  <si>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</si>
  <si>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</si>
  <si>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</si>
  <si>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</si>
  <si>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</si>
  <si>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</si>
  <si>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</si>
  <si>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</si>
  <si>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</si>
  <si>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</si>
  <si>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</si>
  <si>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</si>
  <si>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</si>
  <si>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</si>
  <si>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</si>
  <si>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</si>
  <si>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</si>
  <si>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</si>
  <si>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</si>
  <si>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</si>
  <si>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</si>
  <si>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</si>
  <si>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</si>
  <si>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</si>
  <si>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</si>
  <si>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</si>
  <si>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</si>
  <si>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</si>
  <si>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</si>
  <si>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</si>
  <si>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</si>
  <si>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</si>
  <si>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</si>
  <si>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</si>
  <si>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</si>
  <si>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</si>
  <si>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</si>
  <si>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</si>
  <si>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</si>
  <si>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</si>
  <si>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</si>
  <si>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</si>
  <si>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</si>
  <si>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</si>
  <si>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</si>
  <si>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</si>
  <si>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</si>
  <si>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</si>
  <si>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</si>
  <si>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</si>
  <si>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</si>
  <si>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</si>
  <si>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</si>
  <si>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</si>
  <si>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</si>
  <si>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</si>
  <si>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</si>
  <si>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</si>
  <si>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</si>
  <si>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</si>
  <si>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</si>
  <si>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</si>
  <si>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</si>
  <si>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</si>
  <si>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</si>
  <si>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</si>
  <si>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</si>
  <si>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</si>
  <si>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</si>
  <si>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</si>
  <si>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</si>
  <si>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</si>
  <si>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</si>
  <si>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</si>
  <si>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</si>
  <si>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</si>
  <si>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</si>
  <si>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</si>
  <si>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</si>
  <si>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</si>
  <si>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</si>
  <si>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</si>
  <si>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</si>
  <si>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</si>
  <si>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</si>
  <si>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</si>
  <si>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</si>
  <si>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</si>
  <si>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</si>
  <si>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</si>
  <si>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</si>
  <si>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</si>
  <si>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</si>
  <si>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</si>
  <si>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</si>
  <si>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</si>
  <si>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</si>
  <si>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</si>
  <si>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</si>
  <si>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</si>
  <si>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</si>
  <si>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</si>
  <si>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</si>
  <si>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</si>
  <si>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</si>
  <si>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</si>
  <si>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</si>
  <si>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</si>
  <si>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</si>
  <si>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</si>
  <si>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</si>
  <si>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</si>
  <si>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</si>
  <si>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</si>
  <si>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</si>
  <si>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</si>
  <si>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</si>
  <si>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</si>
  <si>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</si>
  <si>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</si>
  <si>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</si>
  <si>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</si>
  <si>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</si>
  <si>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</si>
  <si>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</si>
  <si>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</si>
  <si>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</si>
  <si>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</si>
  <si>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</si>
  <si>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</si>
  <si>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</si>
  <si>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</si>
  <si>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</si>
  <si>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</si>
  <si>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</si>
  <si>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</si>
  <si>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</si>
  <si>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</si>
  <si>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</si>
  <si>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</si>
  <si>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</si>
  <si>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</si>
  <si>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</si>
  <si>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</si>
  <si>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</si>
  <si>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</si>
  <si>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</si>
  <si>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</si>
  <si>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</si>
  <si>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</si>
  <si>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</si>
  <si>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</si>
  <si>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</si>
  <si>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</si>
  <si>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</si>
  <si>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</si>
  <si>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</si>
  <si>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</si>
  <si>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</si>
  <si>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</si>
  <si>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</si>
  <si>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</si>
  <si>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</si>
  <si>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</si>
  <si>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</si>
  <si>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</si>
  <si>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</si>
  <si>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</si>
  <si>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</si>
  <si>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</si>
  <si>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</si>
  <si>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</si>
  <si>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</si>
  <si>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</si>
  <si>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</si>
  <si>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</si>
  <si>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</si>
  <si>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</si>
  <si>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</si>
  <si>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</si>
  <si>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</si>
  <si>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</si>
  <si>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</si>
  <si>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</si>
  <si>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</si>
  <si>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</si>
  <si>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</si>
  <si>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</si>
  <si>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</si>
  <si>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</si>
  <si>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</si>
  <si>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</si>
  <si>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</si>
  <si>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</si>
  <si>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</si>
  <si>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</si>
  <si>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</si>
  <si>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</si>
  <si>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</si>
  <si>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</si>
  <si>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</si>
  <si>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</si>
  <si>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</si>
  <si>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</si>
  <si>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</si>
  <si>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</si>
  <si>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</si>
  <si>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</si>
  <si>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</si>
  <si>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</si>
  <si>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</si>
  <si>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</si>
  <si>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</si>
  <si>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</si>
  <si>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</si>
  <si>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</si>
  <si>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</si>
  <si>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</si>
  <si>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</si>
  <si>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</si>
  <si>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</si>
  <si>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</si>
  <si>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</si>
  <si>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</si>
  <si>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</si>
  <si>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</si>
  <si>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</si>
  <si>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</si>
  <si>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</si>
  <si>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</si>
  <si>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</si>
  <si>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</si>
  <si>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</si>
  <si>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</si>
  <si>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</si>
  <si>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</si>
  <si>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</si>
  <si>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</si>
  <si>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</si>
  <si>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</si>
  <si>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</si>
  <si>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</si>
  <si>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</si>
  <si>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</si>
  <si>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</si>
  <si>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</si>
  <si>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</si>
  <si>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</si>
  <si>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</si>
  <si>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</si>
  <si>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</si>
  <si>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</si>
  <si>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</si>
  <si>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</si>
  <si>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</si>
  <si>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</si>
  <si>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</si>
  <si>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</si>
  <si>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</si>
  <si>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</si>
  <si>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</si>
  <si>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</si>
  <si>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</si>
  <si>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</si>
  <si>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</si>
  <si>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</si>
  <si>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</si>
  <si>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</si>
  <si>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</si>
  <si>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</si>
  <si>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</si>
  <si>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</si>
  <si>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</si>
  <si>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</si>
  <si>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</si>
  <si>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</si>
  <si>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</si>
  <si>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</si>
  <si>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</si>
  <si>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</si>
  <si>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</si>
  <si>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</si>
  <si>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</si>
  <si>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</si>
  <si>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</si>
  <si>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</si>
  <si>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</si>
  <si>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</si>
  <si>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</si>
  <si>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</si>
  <si>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</si>
  <si>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</si>
  <si>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</si>
  <si>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</si>
  <si>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</si>
  <si>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</si>
  <si>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</si>
  <si>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</si>
  <si>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</si>
  <si>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</si>
  <si>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</si>
  <si>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</si>
  <si>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</si>
  <si>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</si>
  <si>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</si>
  <si>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</si>
  <si>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</si>
  <si>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</si>
  <si>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</si>
  <si>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</si>
  <si>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</si>
  <si>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</si>
  <si>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</si>
  <si>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</si>
  <si>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</si>
  <si>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</si>
  <si>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</si>
  <si>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</si>
  <si>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</si>
  <si>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</si>
  <si>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</si>
  <si>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</si>
  <si>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</si>
  <si>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</si>
  <si>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</si>
  <si>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</si>
  <si>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</si>
  <si>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</si>
  <si>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</si>
  <si>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</si>
  <si>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</si>
  <si>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</si>
  <si>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</si>
  <si>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</si>
  <si>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</si>
  <si>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</si>
  <si>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</si>
  <si>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</si>
  <si>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</si>
  <si>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</si>
  <si>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</si>
  <si>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</si>
  <si>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</si>
  <si>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</si>
  <si>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</si>
  <si>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</si>
  <si>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</si>
  <si>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</si>
  <si>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</si>
  <si>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</si>
  <si>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</si>
  <si>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</si>
  <si>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</si>
  <si>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</si>
  <si>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</si>
  <si>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</si>
  <si>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</si>
  <si>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</si>
  <si>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</si>
  <si>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</si>
  <si>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</si>
  <si>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</si>
  <si>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</si>
  <si>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</si>
  <si>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</si>
  <si>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</si>
  <si>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</si>
  <si>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</si>
  <si>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</si>
  <si>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</si>
  <si>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</si>
  <si>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</si>
  <si>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</si>
  <si>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</si>
  <si>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</si>
  <si>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</si>
  <si>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</si>
  <si>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</si>
  <si>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</si>
  <si>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</si>
  <si>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</si>
  <si>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</si>
  <si>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</si>
  <si>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</si>
  <si>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</si>
  <si>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</si>
  <si>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</si>
  <si>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</si>
  <si>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</si>
  <si>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</si>
  <si>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</si>
  <si>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</si>
  <si>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</si>
  <si>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</si>
  <si>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</si>
  <si>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</si>
  <si>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</si>
  <si>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</si>
  <si>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</si>
  <si>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</si>
  <si>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</si>
  <si>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</si>
  <si>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</si>
  <si>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</si>
  <si>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</si>
  <si>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</si>
  <si>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</si>
  <si>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</si>
  <si>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</si>
  <si>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</si>
  <si>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</si>
  <si>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</si>
  <si>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</si>
  <si>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</si>
  <si>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</si>
  <si>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</si>
  <si>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</si>
  <si>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</si>
  <si>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</si>
  <si>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</si>
  <si>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</si>
  <si>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</si>
  <si>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</si>
  <si>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</si>
  <si>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</si>
  <si>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</si>
  <si>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</si>
  <si>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</si>
  <si>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</si>
  <si>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</si>
  <si>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</si>
  <si>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</si>
  <si>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</si>
  <si>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</si>
  <si>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</si>
  <si>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</si>
  <si>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</si>
  <si>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</si>
  <si>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</si>
  <si>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</si>
  <si>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</si>
  <si>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</si>
  <si>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</si>
  <si>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</si>
  <si>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</si>
  <si>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</si>
  <si>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</si>
  <si>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</si>
  <si>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</si>
  <si>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</si>
  <si>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</si>
  <si>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</si>
  <si>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</si>
  <si>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</si>
  <si>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</si>
  <si>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</si>
  <si>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</si>
  <si>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</si>
  <si>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</si>
  <si>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</si>
  <si>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</si>
  <si>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</si>
  <si>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</si>
  <si>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</si>
  <si>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</si>
  <si>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</si>
  <si>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</si>
  <si>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</si>
  <si>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</si>
  <si>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</si>
  <si>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</si>
  <si>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</si>
  <si>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</si>
  <si>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</si>
  <si>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</si>
  <si>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</si>
  <si>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</si>
  <si>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</si>
  <si>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</si>
  <si>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</si>
  <si>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</si>
  <si>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</si>
  <si>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</si>
  <si>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</si>
  <si>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</si>
  <si>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</si>
  <si>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</si>
  <si>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</si>
  <si>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</si>
  <si>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</si>
  <si>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</si>
  <si>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</si>
  <si>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</si>
  <si>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</si>
  <si>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</si>
  <si>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</si>
  <si>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</si>
  <si>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</si>
  <si>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</si>
  <si>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</si>
  <si>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</si>
  <si>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</si>
  <si>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</si>
  <si>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</si>
  <si>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</si>
  <si>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</si>
  <si>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</si>
  <si>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</si>
  <si>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</si>
  <si>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</si>
  <si>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</si>
  <si>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</si>
  <si>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</si>
  <si>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</si>
  <si>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</si>
  <si>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</si>
  <si>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</si>
  <si>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</si>
  <si>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</si>
  <si>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</si>
  <si>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</si>
  <si>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</si>
  <si>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</si>
  <si>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</si>
  <si>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</si>
  <si>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</si>
  <si>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</si>
  <si>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</si>
  <si>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</si>
  <si>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</si>
  <si>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</si>
  <si>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</si>
  <si>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</si>
  <si>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</si>
  <si>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</si>
  <si>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</si>
  <si>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</si>
  <si>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</si>
  <si>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</si>
  <si>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</si>
  <si>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</si>
  <si>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</si>
  <si>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</si>
  <si>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</si>
  <si>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</si>
  <si>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</si>
  <si>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</si>
  <si>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</si>
  <si>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</si>
  <si>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</si>
  <si>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</si>
  <si>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</si>
  <si>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</si>
  <si>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</si>
  <si>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</si>
  <si>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</si>
  <si>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</si>
  <si>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</si>
  <si>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</si>
  <si>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</si>
  <si>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</si>
  <si>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</si>
  <si>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</si>
  <si>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</si>
  <si>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</si>
  <si>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</si>
  <si>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</si>
  <si>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</si>
  <si>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</si>
  <si>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</si>
  <si>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</si>
  <si>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</si>
  <si>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</si>
  <si>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</si>
  <si>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</si>
  <si>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</si>
  <si>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</si>
  <si>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</si>
  <si>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</si>
  <si>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</si>
  <si>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</si>
  <si>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</si>
  <si>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</si>
  <si>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</si>
  <si>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</si>
  <si>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</si>
  <si>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</si>
  <si>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</si>
  <si>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</si>
  <si>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</si>
  <si>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</si>
  <si>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</si>
  <si>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</si>
  <si>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</si>
  <si>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</si>
  <si>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</si>
  <si>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</si>
  <si>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</si>
  <si>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</si>
  <si>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</si>
  <si>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</si>
  <si>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</si>
  <si>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</si>
  <si>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</si>
  <si>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</si>
  <si>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</si>
  <si>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</si>
  <si>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</si>
  <si>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</si>
  <si>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</si>
  <si>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</si>
  <si>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</si>
  <si>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</si>
  <si>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</si>
  <si>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</si>
  <si>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</si>
  <si>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</si>
  <si>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</si>
  <si>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</si>
  <si>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</si>
  <si>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</si>
  <si>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</si>
  <si>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</si>
  <si>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</si>
  <si>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</si>
  <si>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</si>
  <si>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</si>
  <si>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</si>
  <si>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</si>
  <si>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</si>
  <si>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</si>
  <si>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</si>
  <si>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</si>
  <si>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</si>
  <si>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</si>
  <si>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</si>
  <si>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</si>
  <si>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</si>
  <si>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</si>
  <si>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</si>
  <si>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</si>
  <si>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</si>
  <si>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</si>
  <si>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</si>
  <si>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</si>
  <si>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</si>
  <si>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</si>
  <si>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</si>
  <si>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</si>
  <si>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</si>
  <si>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</si>
  <si>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</si>
  <si>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</si>
  <si>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</si>
  <si>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</si>
  <si>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</si>
  <si>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</si>
  <si>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</si>
  <si>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</si>
  <si>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</si>
  <si>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</si>
  <si>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</si>
  <si>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</si>
  <si>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</si>
  <si>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</si>
  <si>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</si>
  <si>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</si>
  <si>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</si>
  <si>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</si>
  <si>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</si>
  <si>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</si>
  <si>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</si>
  <si>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</si>
  <si>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</si>
  <si>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</si>
  <si>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</si>
  <si>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</si>
  <si>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</si>
  <si>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</si>
  <si>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</si>
  <si>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</si>
  <si>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</si>
  <si>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</si>
  <si>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</si>
  <si>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</si>
  <si>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</si>
  <si>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</si>
  <si>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</si>
  <si>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</si>
  <si>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</si>
  <si>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</si>
  <si>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</si>
  <si>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</si>
  <si>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</si>
  <si>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</si>
  <si>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</si>
  <si>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</si>
  <si>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</si>
  <si>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</si>
  <si>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</si>
  <si>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</si>
  <si>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</si>
  <si>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</si>
  <si>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</si>
  <si>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</si>
  <si>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</si>
  <si>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</si>
  <si>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</si>
  <si>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</si>
  <si>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</si>
  <si>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</si>
  <si>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</si>
  <si>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</si>
  <si>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</si>
  <si>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</si>
  <si>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</si>
  <si>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</si>
  <si>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</si>
  <si>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</si>
  <si>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</si>
  <si>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</si>
  <si>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</si>
  <si>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</si>
  <si>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</si>
  <si>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</si>
  <si>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</si>
  <si>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</si>
  <si>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</si>
  <si>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</si>
  <si>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</si>
  <si>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</si>
  <si>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</si>
  <si>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</si>
  <si>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</si>
  <si>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</si>
  <si>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</si>
  <si>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</si>
  <si>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</si>
  <si>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</si>
  <si>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</si>
  <si>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</si>
  <si>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</si>
  <si>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</si>
  <si>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</si>
  <si>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</si>
  <si>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</si>
  <si>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</si>
  <si>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</si>
  <si>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</si>
  <si>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</si>
  <si>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</si>
  <si>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</si>
  <si>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</si>
  <si>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</si>
  <si>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</si>
  <si>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</si>
  <si>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</si>
  <si>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</si>
  <si>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</si>
  <si>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</si>
  <si>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</si>
  <si>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</si>
  <si>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</si>
  <si>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</si>
  <si>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</si>
  <si>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</si>
  <si>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</si>
  <si>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</si>
  <si>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</si>
  <si>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</si>
  <si>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</si>
  <si>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</si>
  <si>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</si>
  <si>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</si>
  <si>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</si>
  <si>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</si>
  <si>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</si>
  <si>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</si>
  <si>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</si>
  <si>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</si>
  <si>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</si>
  <si>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</si>
  <si>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</si>
  <si>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</si>
  <si>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</si>
  <si>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</si>
  <si>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</si>
  <si>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</si>
  <si>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</si>
  <si>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</si>
  <si>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</si>
  <si>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</si>
  <si>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</si>
  <si>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</si>
  <si>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</si>
  <si>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</si>
  <si>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</si>
  <si>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</si>
  <si>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</si>
  <si>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</si>
  <si>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</si>
  <si>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</si>
  <si>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</si>
  <si>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</si>
  <si>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</si>
  <si>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</si>
  <si>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</si>
  <si>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</si>
  <si>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</si>
  <si>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</si>
  <si>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</si>
  <si>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</si>
  <si>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</si>
  <si>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</si>
  <si>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</si>
  <si>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</si>
  <si>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</si>
  <si>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</si>
  <si>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</si>
  <si>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</si>
  <si>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</si>
  <si>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</si>
  <si>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</si>
  <si>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</si>
  <si>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</si>
  <si>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</si>
  <si>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</si>
  <si>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</si>
  <si>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</si>
  <si>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</si>
  <si>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</si>
  <si>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</si>
  <si>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</si>
  <si>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</si>
  <si>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</si>
  <si>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</si>
  <si>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</si>
  <si>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</si>
  <si>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</si>
  <si>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</si>
  <si>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</si>
  <si>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</si>
  <si>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</si>
  <si>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</si>
  <si>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</si>
  <si>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</si>
  <si>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</si>
  <si>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</si>
  <si>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</si>
  <si>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</si>
  <si>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</si>
  <si>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</si>
  <si>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</si>
  <si>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</si>
  <si>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</si>
  <si>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</si>
  <si>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</si>
  <si>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</si>
  <si>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</si>
  <si>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</si>
  <si>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</si>
  <si>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</si>
  <si>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</si>
  <si>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</si>
  <si>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</si>
  <si>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</si>
  <si>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</si>
  <si>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</si>
  <si>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</si>
  <si>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</si>
  <si>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</si>
  <si>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</si>
  <si>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</si>
  <si>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</si>
  <si>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</si>
  <si>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</si>
  <si>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</si>
  <si>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</si>
  <si>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</si>
  <si>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</si>
  <si>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</si>
  <si>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</si>
  <si>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</si>
  <si>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</si>
  <si>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</si>
  <si>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</si>
  <si>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</si>
  <si>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</si>
  <si>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</si>
  <si>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</si>
  <si>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</si>
  <si>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</si>
  <si>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</si>
  <si>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</si>
  <si>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</si>
  <si>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</si>
  <si>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</si>
  <si>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</si>
  <si>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</si>
  <si>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</si>
  <si>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</si>
  <si>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</si>
  <si>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</si>
  <si>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</si>
  <si>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</si>
  <si>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</si>
  <si>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</si>
  <si>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</si>
  <si>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</si>
  <si>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</si>
  <si>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</si>
  <si>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</si>
  <si>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</si>
  <si>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</si>
  <si>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</si>
  <si>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</si>
  <si>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</si>
  <si>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</si>
  <si>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</si>
  <si>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</si>
  <si>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</si>
  <si>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</si>
  <si>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</si>
  <si>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</si>
  <si>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</si>
  <si>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</si>
  <si>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</si>
  <si>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</si>
  <si>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</si>
  <si>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</si>
  <si>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</si>
  <si>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</si>
  <si>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</si>
  <si>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</si>
  <si>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</si>
  <si>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</si>
  <si>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</si>
  <si>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</si>
  <si>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</si>
  <si>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</si>
  <si>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</si>
  <si>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</si>
  <si>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</si>
  <si>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</si>
  <si>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</si>
  <si>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</si>
  <si>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</si>
  <si>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</si>
  <si>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</si>
  <si>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</si>
  <si>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</si>
  <si>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</si>
  <si>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</si>
  <si>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</si>
  <si>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</si>
  <si>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</si>
  <si>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</si>
  <si>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</si>
  <si>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</si>
  <si>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</si>
  <si>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</si>
  <si>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</si>
  <si>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</si>
  <si>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</si>
  <si>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</si>
  <si>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</si>
  <si>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</si>
  <si>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</si>
  <si>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</si>
  <si>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</si>
  <si>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</si>
  <si>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</si>
  <si>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</si>
  <si>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</si>
  <si>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</si>
  <si>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</si>
  <si>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</si>
  <si>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</si>
  <si>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</si>
  <si>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</si>
  <si>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</si>
  <si>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</si>
  <si>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</si>
  <si>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</si>
  <si>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</si>
  <si>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</si>
  <si>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</si>
  <si>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</si>
  <si>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</si>
  <si>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</si>
  <si>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</si>
  <si>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</si>
  <si>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</si>
  <si>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</si>
  <si>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</si>
  <si>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</si>
  <si>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</si>
  <si>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</si>
  <si>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</si>
  <si>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</si>
  <si>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</si>
  <si>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</si>
  <si>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</si>
  <si>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</si>
  <si>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</si>
  <si>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</si>
  <si>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</si>
  <si>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</si>
  <si>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</si>
  <si>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</si>
  <si>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</si>
  <si>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</si>
  <si>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</si>
  <si>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</si>
  <si>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</si>
  <si>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</si>
  <si>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</si>
  <si>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</si>
  <si>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</si>
  <si>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</si>
  <si>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</si>
  <si>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</si>
  <si>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</si>
  <si>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</si>
  <si>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</si>
  <si>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</si>
  <si>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</si>
  <si>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</si>
  <si>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</si>
  <si>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</si>
  <si>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</si>
  <si>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</si>
  <si>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</si>
  <si>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</si>
  <si>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</si>
  <si>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</si>
  <si>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</si>
  <si>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</si>
  <si>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</si>
  <si>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</si>
  <si>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</si>
  <si>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</si>
  <si>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</si>
  <si>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</si>
  <si>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</si>
  <si>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</si>
  <si>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</si>
  <si>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</si>
  <si>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</si>
  <si>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</si>
  <si>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</si>
  <si>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</si>
  <si>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</si>
  <si>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</si>
  <si>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</si>
  <si>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</si>
  <si>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</si>
  <si>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</si>
  <si>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</si>
  <si>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</si>
  <si>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</si>
  <si>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</si>
  <si>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</si>
  <si>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</si>
  <si>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</si>
  <si>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</si>
  <si>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</si>
  <si>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</si>
  <si>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</si>
  <si>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</si>
  <si>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</si>
  <si>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</si>
  <si>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</si>
  <si>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</si>
  <si>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</si>
  <si>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</si>
  <si>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</si>
  <si>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</si>
  <si>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</si>
  <si>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</si>
  <si>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</si>
  <si>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</si>
  <si>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</si>
  <si>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</si>
  <si>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</si>
  <si>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</si>
  <si>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</si>
  <si>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</si>
  <si>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</si>
  <si>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</si>
  <si>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</si>
  <si>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</si>
  <si>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</si>
  <si>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</si>
  <si>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</si>
  <si>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</si>
  <si>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</si>
  <si>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</si>
  <si>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</si>
  <si>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</si>
  <si>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</si>
  <si>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</si>
  <si>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</si>
  <si>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</si>
  <si>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</si>
  <si>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</si>
  <si>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</si>
  <si>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</si>
  <si>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</si>
  <si>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</si>
  <si>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</si>
  <si>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</si>
  <si>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</si>
  <si>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</si>
  <si>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</si>
  <si>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</si>
  <si>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</si>
  <si>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</si>
  <si>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</si>
  <si>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</si>
  <si>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</si>
  <si>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</si>
  <si>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</si>
  <si>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</si>
  <si>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</si>
  <si>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</si>
  <si>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</si>
  <si>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</si>
  <si>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</si>
  <si>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</si>
  <si>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</si>
  <si>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</si>
  <si>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</si>
  <si>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</si>
  <si>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</si>
  <si>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</si>
  <si>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</si>
  <si>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</si>
  <si>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</si>
  <si>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</si>
  <si>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</si>
  <si>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</si>
  <si>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</si>
  <si>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</si>
  <si>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</si>
  <si>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</si>
  <si>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</si>
  <si>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</si>
  <si>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</si>
  <si>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</si>
  <si>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</si>
  <si>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</si>
  <si>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</si>
  <si>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</si>
  <si>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</si>
  <si>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</si>
  <si>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</si>
  <si>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</si>
  <si>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</si>
  <si>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</si>
  <si>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</si>
  <si>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</si>
  <si>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</si>
  <si>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</si>
  <si>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</si>
  <si>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</si>
  <si>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</si>
  <si>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</si>
  <si>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</si>
  <si>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</si>
  <si>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</si>
  <si>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</si>
  <si>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</si>
  <si>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</si>
  <si>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</si>
  <si>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</si>
  <si>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</si>
  <si>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</si>
  <si>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</si>
  <si>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</si>
  <si>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</si>
  <si>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</si>
  <si>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</si>
  <si>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</si>
  <si>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</si>
  <si>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</si>
  <si>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</si>
  <si>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</si>
  <si>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</si>
  <si>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</si>
  <si>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</si>
  <si>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</si>
  <si>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</si>
  <si>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</si>
  <si>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</si>
  <si>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</si>
  <si>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</si>
  <si>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</si>
  <si>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</si>
  <si>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</si>
  <si>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</si>
  <si>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</si>
  <si>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</si>
  <si>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</si>
  <si>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</si>
  <si>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</si>
  <si>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</si>
  <si>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</si>
  <si>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</si>
  <si>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</si>
  <si>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</si>
  <si>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</si>
  <si>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</si>
  <si>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</si>
  <si>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</si>
  <si>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</si>
  <si>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</si>
  <si>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</si>
  <si>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</si>
  <si>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</si>
  <si>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</si>
  <si>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</si>
  <si>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</si>
  <si>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</si>
  <si>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</si>
  <si>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</si>
  <si>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</si>
  <si>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</si>
  <si>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</si>
  <si>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</si>
  <si>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</si>
  <si>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</si>
  <si>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</si>
  <si>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</si>
  <si>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</si>
  <si>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</si>
  <si>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</si>
  <si>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</si>
  <si>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</si>
  <si>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</si>
  <si>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</si>
  <si>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</si>
  <si>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</si>
  <si>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</si>
  <si>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</si>
  <si>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</si>
  <si>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</si>
  <si>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</si>
  <si>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</si>
  <si>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</si>
  <si>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</si>
  <si>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</si>
  <si>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</si>
  <si>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</si>
  <si>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</si>
  <si>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</si>
  <si>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</si>
  <si>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</si>
  <si>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</si>
  <si>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</si>
  <si>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</si>
  <si>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</si>
  <si>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</si>
  <si>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</si>
  <si>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</si>
  <si>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</si>
  <si>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</si>
  <si>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</si>
  <si>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</si>
  <si>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</si>
  <si>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</si>
  <si>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</si>
  <si>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</si>
  <si>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</si>
  <si>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</si>
  <si>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</si>
  <si>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</si>
  <si>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</si>
  <si>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</si>
  <si>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</si>
  <si>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</si>
  <si>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</si>
  <si>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</si>
  <si>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</si>
  <si>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</si>
  <si>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</si>
  <si>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</si>
  <si>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</si>
  <si>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</si>
  <si>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</si>
  <si>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</si>
  <si>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</si>
  <si>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</si>
  <si>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</si>
  <si>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</si>
  <si>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</si>
  <si>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</si>
  <si>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</si>
  <si>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</si>
  <si>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</si>
  <si>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</si>
  <si>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</si>
  <si>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</si>
  <si>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</si>
  <si>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</si>
  <si>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</si>
  <si>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</si>
  <si>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</si>
  <si>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</si>
  <si>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</si>
  <si>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</si>
  <si>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</si>
  <si>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</si>
  <si>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</si>
  <si>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</si>
  <si>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</si>
  <si>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</si>
  <si>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</si>
  <si>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</si>
  <si>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</si>
  <si>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</si>
  <si>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</si>
  <si>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</si>
  <si>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</si>
  <si>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</si>
  <si>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</si>
  <si>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</si>
  <si>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</si>
  <si>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</si>
  <si>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</si>
  <si>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</si>
  <si>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</si>
  <si>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</si>
  <si>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</si>
  <si>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</si>
  <si>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</si>
  <si>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</si>
  <si>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</si>
  <si>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</si>
  <si>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</si>
  <si>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</si>
  <si>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</si>
  <si>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</si>
  <si>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</si>
  <si>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</si>
  <si>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</si>
  <si>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</si>
  <si>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</si>
  <si>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</si>
  <si>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</si>
  <si>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</si>
  <si>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</si>
  <si>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</si>
  <si>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</si>
  <si>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</si>
  <si>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</si>
  <si>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</si>
  <si>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</si>
  <si>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</si>
  <si>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</si>
  <si>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</si>
  <si>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</si>
  <si>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</si>
  <si>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</si>
  <si>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</si>
  <si>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</si>
  <si>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</si>
  <si>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</si>
  <si>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</si>
  <si>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</si>
  <si>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</si>
  <si>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</si>
  <si>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</si>
  <si>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</si>
  <si>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</si>
  <si>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</si>
  <si>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</si>
  <si>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</si>
  <si>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</si>
  <si>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</si>
  <si>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</si>
  <si>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</si>
  <si>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</si>
  <si>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</si>
  <si>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</si>
  <si>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</si>
  <si>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</si>
  <si>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</si>
  <si>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</si>
  <si>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</si>
  <si>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</si>
  <si>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</si>
  <si>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</si>
  <si>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</si>
  <si>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</si>
  <si>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</si>
  <si>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</si>
  <si>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</si>
  <si>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</si>
  <si>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</si>
  <si>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</si>
  <si>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</si>
  <si>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</si>
  <si>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</si>
  <si>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</si>
  <si>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</si>
  <si>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</si>
  <si>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</si>
  <si>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</si>
  <si>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</si>
  <si>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</si>
  <si>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</si>
  <si>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</si>
  <si>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</si>
  <si>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</si>
  <si>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</si>
  <si>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</si>
  <si>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</si>
  <si>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</si>
  <si>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</si>
  <si>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</si>
  <si>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</si>
  <si>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</si>
  <si>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</si>
  <si>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</si>
  <si>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</si>
  <si>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</si>
  <si>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</si>
  <si>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</si>
  <si>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</si>
  <si>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</si>
  <si>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</si>
  <si>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</si>
  <si>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</si>
  <si>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</si>
  <si>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</si>
  <si>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</si>
  <si>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</si>
  <si>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</si>
  <si>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</si>
  <si>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</si>
  <si>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</si>
  <si>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</si>
  <si>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</si>
  <si>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</si>
  <si>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</si>
  <si>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</si>
  <si>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</si>
  <si>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</si>
  <si>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</si>
  <si>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</si>
  <si>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</si>
  <si>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</si>
  <si>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</si>
  <si>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</si>
  <si>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</si>
  <si>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</si>
  <si>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</si>
  <si>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</si>
  <si>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</si>
  <si>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</si>
  <si>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</si>
  <si>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</si>
  <si>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</si>
  <si>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</si>
  <si>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</si>
  <si>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</si>
  <si>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</si>
  <si>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</si>
  <si>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</si>
  <si>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</si>
  <si>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</si>
  <si>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</si>
  <si>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</si>
  <si>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</si>
  <si>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</si>
  <si>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</si>
  <si>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</si>
  <si>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</si>
  <si>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</si>
  <si>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</si>
  <si>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</si>
  <si>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</si>
  <si>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</si>
  <si>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</si>
  <si>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</si>
  <si>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</si>
  <si>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</si>
  <si>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</si>
  <si>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</si>
  <si>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</si>
  <si>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</si>
  <si>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</si>
  <si>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</si>
  <si>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</si>
  <si>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</si>
  <si>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</si>
  <si>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</si>
  <si>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</si>
  <si>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</si>
  <si>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</si>
  <si>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</si>
  <si>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</si>
  <si>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</si>
  <si>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</si>
  <si>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</si>
  <si>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</si>
  <si>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</si>
  <si>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</si>
  <si>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</si>
  <si>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</si>
  <si>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</si>
  <si>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</si>
  <si>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</si>
  <si>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</si>
  <si>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</si>
  <si>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</si>
  <si>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</si>
  <si>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</si>
  <si>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</si>
  <si>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</si>
  <si>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</si>
  <si>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</si>
  <si>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</si>
  <si>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</si>
  <si>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</si>
  <si>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</si>
  <si>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</si>
  <si>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</si>
  <si>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</si>
  <si>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</si>
  <si>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</si>
  <si>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</si>
  <si>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</si>
  <si>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</si>
  <si>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</si>
  <si>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</si>
  <si>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</si>
  <si>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</si>
  <si>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</si>
  <si>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</si>
  <si>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</si>
  <si>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</si>
  <si>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</si>
  <si>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</si>
  <si>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</si>
  <si>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</si>
  <si>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</si>
  <si>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</si>
  <si>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</si>
  <si>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</si>
  <si>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</si>
  <si>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</si>
  <si>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</si>
  <si>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</si>
  <si>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</si>
  <si>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</si>
  <si>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</si>
  <si>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</si>
  <si>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</si>
  <si>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</si>
  <si>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</si>
  <si>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</si>
  <si>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</si>
  <si>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</si>
  <si>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</si>
  <si>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</si>
  <si>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</si>
  <si>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</si>
  <si>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</si>
  <si>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</si>
  <si>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</si>
  <si>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</si>
  <si>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</si>
  <si>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</si>
  <si>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</si>
  <si>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</si>
  <si>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</si>
  <si>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</si>
  <si>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</si>
  <si>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</si>
  <si>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</si>
  <si>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</si>
  <si>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</si>
  <si>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</si>
  <si>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</si>
  <si>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</si>
  <si>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</si>
  <si>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</si>
  <si>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</si>
  <si>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</si>
  <si>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</si>
  <si>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</si>
  <si>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</si>
  <si>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</si>
  <si>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</si>
  <si>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</si>
  <si>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</si>
  <si>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</si>
  <si>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</si>
  <si>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</si>
  <si>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</si>
  <si>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</si>
  <si>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</si>
  <si>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</si>
  <si>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</si>
  <si>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</si>
  <si>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</si>
  <si>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</si>
  <si>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</si>
  <si>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</si>
  <si>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</si>
  <si>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</si>
  <si>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</si>
  <si>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</si>
  <si>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</si>
  <si>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</si>
  <si>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</si>
  <si>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</si>
  <si>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</si>
  <si>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</si>
  <si>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</si>
  <si>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</si>
  <si>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</si>
  <si>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</si>
  <si>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</si>
  <si>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</si>
  <si>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</si>
  <si>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</si>
  <si>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</si>
  <si>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</si>
  <si>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</si>
  <si>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</si>
  <si>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</si>
  <si>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</si>
  <si>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</si>
  <si>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</si>
  <si>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</si>
  <si>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</si>
  <si>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</si>
  <si>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</si>
  <si>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</si>
  <si>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</si>
  <si>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</si>
  <si>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</si>
  <si>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</si>
  <si>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</si>
  <si>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</si>
  <si>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</si>
  <si>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</si>
  <si>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</si>
  <si>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</si>
  <si>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</si>
  <si>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</si>
  <si>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</si>
  <si>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</si>
  <si>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</si>
  <si>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</si>
  <si>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</si>
  <si>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</si>
  <si>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</si>
  <si>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</si>
  <si>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</si>
  <si>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</si>
  <si>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</si>
  <si>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</si>
  <si>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</si>
  <si>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</si>
  <si>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</si>
  <si>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</si>
  <si>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</si>
  <si>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</si>
  <si>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</si>
  <si>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</si>
  <si>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</si>
  <si>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</si>
  <si>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</si>
  <si>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</si>
  <si>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</si>
  <si>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</si>
  <si>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</si>
  <si>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</si>
  <si>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</si>
  <si>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</si>
  <si>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</si>
  <si>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</si>
  <si>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</si>
  <si>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</si>
  <si>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</si>
  <si>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</si>
  <si>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</si>
  <si>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</si>
  <si>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</si>
  <si>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</si>
  <si>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</si>
  <si>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</si>
  <si>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</si>
  <si>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</si>
  <si>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</si>
  <si>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</si>
  <si>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</si>
  <si>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</si>
  <si>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</si>
  <si>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</si>
  <si>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</si>
  <si>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</si>
  <si>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</si>
  <si>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</si>
  <si>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</si>
  <si>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</si>
  <si>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</si>
  <si>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</si>
  <si>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</si>
  <si>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</si>
  <si>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</si>
  <si>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</si>
  <si>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</si>
  <si>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</si>
  <si>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</si>
  <si>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</si>
  <si>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</si>
  <si>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</si>
  <si>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</si>
  <si>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</si>
  <si>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</si>
  <si>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</si>
  <si>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</si>
  <si>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</si>
  <si>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</si>
  <si>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</si>
  <si>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</si>
  <si>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</si>
  <si>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</si>
  <si>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</si>
  <si>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</si>
  <si>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</si>
  <si>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</si>
  <si>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</si>
  <si>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</si>
  <si>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</si>
  <si>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</si>
  <si>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</si>
  <si>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</si>
  <si>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</si>
  <si>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</si>
  <si>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</si>
  <si>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</si>
  <si>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</si>
  <si>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</si>
  <si>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</si>
  <si>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</si>
  <si>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</si>
  <si>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</si>
  <si>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</si>
  <si>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</si>
  <si>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</si>
  <si>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</si>
  <si>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</si>
  <si>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</si>
  <si>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</si>
  <si>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</si>
  <si>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</si>
  <si>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</si>
  <si>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</si>
  <si>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</si>
  <si>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</si>
  <si>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</si>
  <si>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</si>
  <si>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</si>
  <si>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</si>
  <si>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</si>
  <si>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</si>
  <si>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</si>
  <si>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</si>
  <si>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</si>
  <si>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</si>
  <si>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</si>
  <si>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</si>
  <si>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</si>
  <si>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</si>
  <si>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</si>
  <si>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</si>
  <si>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</si>
  <si>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</si>
  <si>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</si>
  <si>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</si>
  <si>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</si>
  <si>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</si>
  <si>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</si>
  <si>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</si>
  <si>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</si>
  <si>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</si>
  <si>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</si>
  <si>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</si>
  <si>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</si>
  <si>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</si>
  <si>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</si>
  <si>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</si>
  <si>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</si>
  <si>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</si>
  <si>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</si>
  <si>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</si>
  <si>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</si>
  <si>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</si>
  <si>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</si>
  <si>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</si>
  <si>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</si>
  <si>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</si>
  <si>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</si>
  <si>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</si>
  <si>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</si>
  <si>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</si>
  <si>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</si>
  <si>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</si>
  <si>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</si>
  <si>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</si>
  <si>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</si>
  <si>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</si>
  <si>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</si>
  <si>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</si>
  <si>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</si>
  <si>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</si>
  <si>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</si>
  <si>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</si>
  <si>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</si>
  <si>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</si>
  <si>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</si>
  <si>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</si>
  <si>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</si>
  <si>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</si>
  <si>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</si>
  <si>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</si>
  <si>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</si>
  <si>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</si>
  <si>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</si>
  <si>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</si>
  <si>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</si>
  <si>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</si>
  <si>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</si>
  <si>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</si>
  <si>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</si>
  <si>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</si>
  <si>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</si>
  <si>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</si>
  <si>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</si>
  <si>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</si>
  <si>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</si>
  <si>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</si>
  <si>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</si>
  <si>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</si>
  <si>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</si>
  <si>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</si>
  <si>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</si>
  <si>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</si>
  <si>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</si>
  <si>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</si>
  <si>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</si>
  <si>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</si>
  <si>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</si>
  <si>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</si>
  <si>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</si>
  <si>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</si>
  <si>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</si>
  <si>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</si>
  <si>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</si>
  <si>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</si>
  <si>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</si>
  <si>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</si>
  <si>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</si>
  <si>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</si>
  <si>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</si>
  <si>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</si>
  <si>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</si>
  <si>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</si>
  <si>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</si>
  <si>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</si>
  <si>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</si>
  <si>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</si>
  <si>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</si>
  <si>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</si>
  <si>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</si>
  <si>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</si>
  <si>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</si>
  <si>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</si>
  <si>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</si>
  <si>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</si>
  <si>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</si>
  <si>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</si>
  <si>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</si>
  <si>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</si>
  <si>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</si>
  <si>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</si>
  <si>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</si>
  <si>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</si>
  <si>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</si>
  <si>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</si>
  <si>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</si>
  <si>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</si>
  <si>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</si>
  <si>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</si>
  <si>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</si>
  <si>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</si>
  <si>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</si>
  <si>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</si>
  <si>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</si>
  <si>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</si>
  <si>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</si>
  <si>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</si>
  <si>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</si>
  <si>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</si>
  <si>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</si>
  <si>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</si>
  <si>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</si>
  <si>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</si>
  <si>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</si>
  <si>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</si>
  <si>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</si>
  <si>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</si>
  <si>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</si>
  <si>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</si>
  <si>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</si>
  <si>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</si>
  <si>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</si>
  <si>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</si>
  <si>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</si>
  <si>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</si>
  <si>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</si>
  <si>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</si>
  <si>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</si>
  <si>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</si>
  <si>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</si>
  <si>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</si>
  <si>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</si>
  <si>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</si>
  <si>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</si>
  <si>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</si>
  <si>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</si>
  <si>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</si>
  <si>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</si>
  <si>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</si>
  <si>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</si>
  <si>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</si>
  <si>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</si>
  <si>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</si>
  <si>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</si>
  <si>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</si>
  <si>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</si>
  <si>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</si>
  <si>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</si>
  <si>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</si>
  <si>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</si>
  <si>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</si>
  <si>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</si>
  <si>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</si>
  <si>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</si>
  <si>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</si>
  <si>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</si>
  <si>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</si>
  <si>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</si>
  <si>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</si>
  <si>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</si>
  <si>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</si>
  <si>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</si>
  <si>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</si>
  <si>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</si>
  <si>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</si>
  <si>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</si>
  <si>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</si>
  <si>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</si>
  <si>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</si>
  <si>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</si>
  <si>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</si>
  <si>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</si>
  <si>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</si>
  <si>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</si>
  <si>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</si>
  <si>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</si>
  <si>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</si>
  <si>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</si>
  <si>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</si>
  <si>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</si>
  <si>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</si>
  <si>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</si>
  <si>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</si>
  <si>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</si>
  <si>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</si>
  <si>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</si>
  <si>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</si>
  <si>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</si>
  <si>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</si>
  <si>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</si>
  <si>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</si>
  <si>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</si>
  <si>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</si>
  <si>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</si>
  <si>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</si>
  <si>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</si>
  <si>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</si>
  <si>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</si>
  <si>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</si>
  <si>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</si>
  <si>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</si>
  <si>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</si>
  <si>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</si>
  <si>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</si>
  <si>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</si>
  <si>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</si>
  <si>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</si>
  <si>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</si>
  <si>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</si>
  <si>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</si>
  <si>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</si>
  <si>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</si>
  <si>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</si>
  <si>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</si>
  <si>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</si>
  <si>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</si>
  <si>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</si>
  <si>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</si>
  <si>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</si>
  <si>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</si>
  <si>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</si>
  <si>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</si>
  <si>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</si>
  <si>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</si>
  <si>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</si>
  <si>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</si>
  <si>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</si>
  <si>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</si>
  <si>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</si>
  <si>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</si>
  <si>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</si>
  <si>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</si>
  <si>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</si>
  <si>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</si>
  <si>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</si>
  <si>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</si>
  <si>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</si>
  <si>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</si>
  <si>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</si>
  <si>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</si>
  <si>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</si>
  <si>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</si>
  <si>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</si>
  <si>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</si>
  <si>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</si>
  <si>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</si>
  <si>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</si>
  <si>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</si>
  <si>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</si>
  <si>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</si>
  <si>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</si>
  <si>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</si>
  <si>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</si>
  <si>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</si>
  <si>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</si>
  <si>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</si>
  <si>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</si>
  <si>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</si>
  <si>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</si>
  <si>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</si>
  <si>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</si>
  <si>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</si>
  <si>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</si>
  <si>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</si>
  <si>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</si>
  <si>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</si>
  <si>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</si>
  <si>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</si>
  <si>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</si>
  <si>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</si>
  <si>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</si>
  <si>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</si>
  <si>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</si>
  <si>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</si>
  <si>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</si>
  <si>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</si>
  <si>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</si>
  <si>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</si>
  <si>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</si>
  <si>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</si>
  <si>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</si>
  <si>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</si>
  <si>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</si>
  <si>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</si>
  <si>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</si>
  <si>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</si>
  <si>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</si>
  <si>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</si>
  <si>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</si>
  <si>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</si>
  <si>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</si>
  <si>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</si>
  <si>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</si>
  <si>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</si>
  <si>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</si>
  <si>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</si>
  <si>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</si>
  <si>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</si>
  <si>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</si>
  <si>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</si>
  <si>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</si>
  <si>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</si>
  <si>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</si>
  <si>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</si>
  <si>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</si>
  <si>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</si>
  <si>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</si>
  <si>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</si>
  <si>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</si>
  <si>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</si>
  <si>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</si>
  <si>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</si>
  <si>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</si>
  <si>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</si>
  <si>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</si>
  <si>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</si>
  <si>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</si>
  <si>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</si>
  <si>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</si>
  <si>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</si>
  <si>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</si>
  <si>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</si>
  <si>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</si>
  <si>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</si>
  <si>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</si>
  <si>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</si>
  <si>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</si>
  <si>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</si>
  <si>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</si>
  <si>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</si>
  <si>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</si>
  <si>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</si>
  <si>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</si>
  <si>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</si>
  <si>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</si>
  <si>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</si>
  <si>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</si>
  <si>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</si>
  <si>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</si>
  <si>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</si>
  <si>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</si>
  <si>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</si>
  <si>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</si>
  <si>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</si>
  <si>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</si>
  <si>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</si>
  <si>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</si>
  <si>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</si>
  <si>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</si>
  <si>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</si>
  <si>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</si>
  <si>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</si>
  <si>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</si>
  <si>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</si>
  <si>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</si>
  <si>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</si>
  <si>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</si>
  <si>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</si>
  <si>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</si>
  <si>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</si>
  <si>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</si>
  <si>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</si>
  <si>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</si>
  <si>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</si>
  <si>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</si>
  <si>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</si>
  <si>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</si>
  <si>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</si>
  <si>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</si>
  <si>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</si>
  <si>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</si>
  <si>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</si>
  <si>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</si>
  <si>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</si>
  <si>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</si>
  <si>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</si>
  <si>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</si>
  <si>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</si>
  <si>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</si>
  <si>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</si>
  <si>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</si>
  <si>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</si>
  <si>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</si>
  <si>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</si>
  <si>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</si>
  <si>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</si>
  <si>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</si>
  <si>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</si>
  <si>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</si>
  <si>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</si>
  <si>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</si>
  <si>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</si>
  <si>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</si>
  <si>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</si>
  <si>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</si>
  <si>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</si>
  <si>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</si>
  <si>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</si>
  <si>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</si>
  <si>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</si>
  <si>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</si>
  <si>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</si>
  <si>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</si>
  <si>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</si>
  <si>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</si>
  <si>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</si>
  <si>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</si>
  <si>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</si>
  <si>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</si>
  <si>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</si>
  <si>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</si>
  <si>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</si>
  <si>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</si>
  <si>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</si>
  <si>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</si>
  <si>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</si>
  <si>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</si>
  <si>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</si>
  <si>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</si>
  <si>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</si>
  <si>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</si>
  <si>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</si>
  <si>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</si>
  <si>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</si>
  <si>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</si>
  <si>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</si>
  <si>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</si>
  <si>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</si>
  <si>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</si>
  <si>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</si>
  <si>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</si>
  <si>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</si>
  <si>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</si>
  <si>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</si>
  <si>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</si>
  <si>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</si>
  <si>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</si>
  <si>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</si>
  <si>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</si>
  <si>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</si>
  <si>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</si>
  <si>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</si>
  <si>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</si>
  <si>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</si>
  <si>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</si>
  <si>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</si>
  <si>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</si>
  <si>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</si>
  <si>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</si>
  <si>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</si>
  <si>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</si>
  <si>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</si>
  <si>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</si>
  <si>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</si>
  <si>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</si>
  <si>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</si>
  <si>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</si>
  <si>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</si>
  <si>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</si>
  <si>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</si>
  <si>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</si>
  <si>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</si>
  <si>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</si>
  <si>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</si>
  <si>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</si>
  <si>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</si>
  <si>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</si>
  <si>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</si>
  <si>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</si>
  <si>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</si>
  <si>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</si>
  <si>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</si>
  <si>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</si>
  <si>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</si>
  <si>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</si>
  <si>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</si>
  <si>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</si>
  <si>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</si>
  <si>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</si>
  <si>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</si>
  <si>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</si>
  <si>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</si>
  <si>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</si>
  <si>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</si>
  <si>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</si>
  <si>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</si>
  <si>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</si>
  <si>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</si>
  <si>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</si>
  <si>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</si>
  <si>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</si>
  <si>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</si>
  <si>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</si>
  <si>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</si>
  <si>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</si>
  <si>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</si>
  <si>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</si>
  <si>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</si>
  <si>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</si>
  <si>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</si>
  <si>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</si>
  <si>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</si>
  <si>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</si>
  <si>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</si>
  <si>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</si>
  <si>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</si>
  <si>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</si>
  <si>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</si>
  <si>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</si>
  <si>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</si>
  <si>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</si>
  <si>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</si>
  <si>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</si>
  <si>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</si>
  <si>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</si>
  <si>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</si>
  <si>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</si>
  <si>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</si>
  <si>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</si>
  <si>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</si>
  <si>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</si>
  <si>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</si>
  <si>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</si>
  <si>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</si>
  <si>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</si>
  <si>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</si>
  <si>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</si>
  <si>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</si>
  <si>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</si>
  <si>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</si>
  <si>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</si>
  <si>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</si>
  <si>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</si>
  <si>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</si>
  <si>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</si>
  <si>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</si>
  <si>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</si>
  <si>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</si>
  <si>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</si>
  <si>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</si>
  <si>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</si>
  <si>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</si>
  <si>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</si>
  <si>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</si>
  <si>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</si>
  <si>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</si>
  <si>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</si>
  <si>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</si>
  <si>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</si>
  <si>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</si>
  <si>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</si>
  <si>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</si>
  <si>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</si>
  <si>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</si>
  <si>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</si>
  <si>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</si>
  <si>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</si>
  <si>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</si>
  <si>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</si>
  <si>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</si>
  <si>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</si>
  <si>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</si>
  <si>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</si>
  <si>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</si>
  <si>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</si>
  <si>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</si>
  <si>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</si>
  <si>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</si>
  <si>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</si>
  <si>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</si>
  <si>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</si>
  <si>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</si>
  <si>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</si>
  <si>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</si>
  <si>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</si>
  <si>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</si>
  <si>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</si>
  <si>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</si>
  <si>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</si>
  <si>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</si>
  <si>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</si>
  <si>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</si>
  <si>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</si>
  <si>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</si>
  <si>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</si>
  <si>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</si>
  <si>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</si>
  <si>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</si>
  <si>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</si>
  <si>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</si>
  <si>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</si>
  <si>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</si>
  <si>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</si>
  <si>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</si>
  <si>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</si>
  <si>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</si>
  <si>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</si>
  <si>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</si>
  <si>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</si>
  <si>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</si>
  <si>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</si>
  <si>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</si>
  <si>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</si>
  <si>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</si>
  <si>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</si>
  <si>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</si>
  <si>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</si>
  <si>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</si>
  <si>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</si>
  <si>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</si>
  <si>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</si>
  <si>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</si>
  <si>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</si>
  <si>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</si>
  <si>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</si>
  <si>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</si>
  <si>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</si>
  <si>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</si>
  <si>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</si>
  <si>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</si>
  <si>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</si>
  <si>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</si>
  <si>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</si>
  <si>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</si>
  <si>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</si>
  <si>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</si>
  <si>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</si>
  <si>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</si>
  <si>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</si>
  <si>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</si>
  <si>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</si>
  <si>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</si>
  <si>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</si>
  <si>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</si>
  <si>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</si>
  <si>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</si>
  <si>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</si>
  <si>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</si>
  <si>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</si>
  <si>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</si>
  <si>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</si>
  <si>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</si>
  <si>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</si>
  <si>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</si>
  <si>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</si>
  <si>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</si>
  <si>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</si>
  <si>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</si>
  <si>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</si>
  <si>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</si>
  <si>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</si>
  <si>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</si>
  <si>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</si>
  <si>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</si>
  <si>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</si>
  <si>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</si>
  <si>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</si>
  <si>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</si>
  <si>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</si>
  <si>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</si>
  <si>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</si>
  <si>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</si>
  <si>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</si>
  <si>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</si>
  <si>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</si>
  <si>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</si>
  <si>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</si>
  <si>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</si>
  <si>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</si>
  <si>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</si>
  <si>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</si>
  <si>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</si>
  <si>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</si>
  <si>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</si>
  <si>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</si>
  <si>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</si>
  <si>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</si>
  <si>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</si>
  <si>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</si>
  <si>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</si>
  <si>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</si>
  <si>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</si>
  <si>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</si>
  <si>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</si>
  <si>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</si>
  <si>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</si>
  <si>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</si>
  <si>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</si>
  <si>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</si>
  <si>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</si>
  <si>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</si>
  <si>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</si>
  <si>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</si>
  <si>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</si>
  <si>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</si>
  <si>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</si>
  <si>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</si>
  <si>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</si>
  <si>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</si>
  <si>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</si>
  <si>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</si>
  <si>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</si>
  <si>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</si>
  <si>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</si>
  <si>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</si>
  <si>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</si>
  <si>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</si>
  <si>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</si>
  <si>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</si>
  <si>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</si>
  <si>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</si>
  <si>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</si>
  <si>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</si>
  <si>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</si>
  <si>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</si>
  <si>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</si>
  <si>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</si>
  <si>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</si>
  <si>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</si>
  <si>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</si>
  <si>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</si>
  <si>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</si>
  <si>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</si>
  <si>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</si>
  <si>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</si>
  <si>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</si>
  <si>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</si>
  <si>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</si>
  <si>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</si>
  <si>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</si>
  <si>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</si>
  <si>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</si>
  <si>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</si>
  <si>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</si>
  <si>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</si>
  <si>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</si>
  <si>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</si>
  <si>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</si>
  <si>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</si>
  <si>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</si>
  <si>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</si>
  <si>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</si>
  <si>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</si>
  <si>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</si>
  <si>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</si>
  <si>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</si>
  <si>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</si>
  <si>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</si>
  <si>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</si>
  <si>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</si>
  <si>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</si>
  <si>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</si>
  <si>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</si>
  <si>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</si>
  <si>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</si>
  <si>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</si>
  <si>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</si>
  <si>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</si>
  <si>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</si>
  <si>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</si>
  <si>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</si>
  <si>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</si>
  <si>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</si>
  <si>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</si>
  <si>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</si>
  <si>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</si>
  <si>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</si>
  <si>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</si>
  <si>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</si>
  <si>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</si>
  <si>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</si>
  <si>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</si>
  <si>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</si>
  <si>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</si>
  <si>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</si>
  <si>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</si>
  <si>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</si>
  <si>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</si>
  <si>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</si>
  <si>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</si>
  <si>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</si>
  <si>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</si>
  <si>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</si>
  <si>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</si>
  <si>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</si>
  <si>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</si>
  <si>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</si>
  <si>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</si>
  <si>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</si>
  <si>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</si>
  <si>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</si>
  <si>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</si>
  <si>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</si>
  <si>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</si>
  <si>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</si>
  <si>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</si>
  <si>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</si>
  <si>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</si>
  <si>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</si>
  <si>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</si>
  <si>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</si>
  <si>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</si>
  <si>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</si>
  <si>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</si>
  <si>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</si>
  <si>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</si>
  <si>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</si>
  <si>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</si>
  <si>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</si>
  <si>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</si>
  <si>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</si>
  <si>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</si>
  <si>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</si>
  <si>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</si>
  <si>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</si>
  <si>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</si>
  <si>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</si>
  <si>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</si>
  <si>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</si>
  <si>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</si>
  <si>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</si>
  <si>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</si>
  <si>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</si>
  <si>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</si>
  <si>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</si>
  <si>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</si>
  <si>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</si>
  <si>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</si>
  <si>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</si>
  <si>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</si>
  <si>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</si>
  <si>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</si>
  <si>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</si>
  <si>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</si>
  <si>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</si>
  <si>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</si>
  <si>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</si>
  <si>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</si>
  <si>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</si>
  <si>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</si>
  <si>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</si>
  <si>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</si>
  <si>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</si>
  <si>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</si>
  <si>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</si>
  <si>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</si>
  <si>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</si>
  <si>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</si>
  <si>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</si>
  <si>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</si>
  <si>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</si>
  <si>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</si>
  <si>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</si>
  <si>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</si>
  <si>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</si>
  <si>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</si>
  <si>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</si>
  <si>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</si>
  <si>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</si>
  <si>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</si>
  <si>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</si>
  <si>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</si>
  <si>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</si>
  <si>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</si>
  <si>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</si>
  <si>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</si>
  <si>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</si>
  <si>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</si>
  <si>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</si>
  <si>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</si>
  <si>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</si>
  <si>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</si>
  <si>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</si>
  <si>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</si>
  <si>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</si>
  <si>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</si>
  <si>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</si>
  <si>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</si>
  <si>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</si>
  <si>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</si>
  <si>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</si>
  <si>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</si>
  <si>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</si>
  <si>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</si>
  <si>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</si>
  <si>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</si>
  <si>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</si>
  <si>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</si>
  <si>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</si>
  <si>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</si>
  <si>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</si>
  <si>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</si>
  <si>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</si>
  <si>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</si>
  <si>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</si>
  <si>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</si>
  <si>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</si>
  <si>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</si>
  <si>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</si>
  <si>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</si>
  <si>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</si>
  <si>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</si>
  <si>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</si>
  <si>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</si>
  <si>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</si>
  <si>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</si>
  <si>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</si>
  <si>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</si>
  <si>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</si>
  <si>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</si>
  <si>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</si>
  <si>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</si>
  <si>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</si>
  <si>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</si>
  <si>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</si>
  <si>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</si>
  <si>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</si>
  <si>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</si>
  <si>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</si>
  <si>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</si>
  <si>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</si>
  <si>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</si>
  <si>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</si>
  <si>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</si>
  <si>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</si>
  <si>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</si>
  <si>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</si>
  <si>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</si>
  <si>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</si>
  <si>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</si>
  <si>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</si>
  <si>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</si>
  <si>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</si>
  <si>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</si>
  <si>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</si>
  <si>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</si>
  <si>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</si>
  <si>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</si>
  <si>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</si>
  <si>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</si>
  <si>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</si>
  <si>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</si>
  <si>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</si>
  <si>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</si>
  <si>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</si>
  <si>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</si>
  <si>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</si>
  <si>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</si>
  <si>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</si>
  <si>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</si>
  <si>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</si>
  <si>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</si>
  <si>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</si>
  <si>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</si>
  <si>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</si>
  <si>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</si>
  <si>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</si>
  <si>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</si>
  <si>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</si>
  <si>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</si>
  <si>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</si>
  <si>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</si>
  <si>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</si>
  <si>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</si>
  <si>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</si>
  <si>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</si>
  <si>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</si>
  <si>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</si>
  <si>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</si>
  <si>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</si>
  <si>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</si>
  <si>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</si>
  <si>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</si>
  <si>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</si>
  <si>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</si>
  <si>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</si>
  <si>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</si>
  <si>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</si>
  <si>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</si>
  <si>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</si>
  <si>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</si>
  <si>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</si>
  <si>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</si>
  <si>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</si>
  <si>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</si>
  <si>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</si>
  <si>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</si>
  <si>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</si>
  <si>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</si>
  <si>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</si>
  <si>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</si>
  <si>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</si>
  <si>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</si>
  <si>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</si>
  <si>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</si>
  <si>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</si>
  <si>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</si>
  <si>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</si>
  <si>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</si>
  <si>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</si>
  <si>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</si>
  <si>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</si>
  <si>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</si>
  <si>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</si>
  <si>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</si>
  <si>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</si>
  <si>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</si>
  <si>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</si>
  <si>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</si>
  <si>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</si>
  <si>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</si>
  <si>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</si>
  <si>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</si>
  <si>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</si>
  <si>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</si>
  <si>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</si>
  <si>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</si>
  <si>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</si>
  <si>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</si>
  <si>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</si>
  <si>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</si>
  <si>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</si>
  <si>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</si>
  <si>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</si>
  <si>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</si>
  <si>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</si>
  <si>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</si>
  <si>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</si>
  <si>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</si>
  <si>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</si>
  <si>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</si>
  <si>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</si>
  <si>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</si>
  <si>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</si>
  <si>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</si>
  <si>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</si>
  <si>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</si>
  <si>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</si>
  <si>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</si>
  <si>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</si>
  <si>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</si>
  <si>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</si>
  <si>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</si>
  <si>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</si>
  <si>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</si>
  <si>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</si>
  <si>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</si>
  <si>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</si>
  <si>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</si>
  <si>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</si>
  <si>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</si>
  <si>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</si>
  <si>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</si>
  <si>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</si>
  <si>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</si>
  <si>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</si>
  <si>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</si>
  <si>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</si>
  <si>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</si>
  <si>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</si>
  <si>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</si>
  <si>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</si>
  <si>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</si>
  <si>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</si>
  <si>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</si>
  <si>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</si>
  <si>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</si>
  <si>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</si>
  <si>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</si>
  <si>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</si>
  <si>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</si>
  <si>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</si>
  <si>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</si>
  <si>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</si>
  <si>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</si>
  <si>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</si>
  <si>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</si>
  <si>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</si>
  <si>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</si>
  <si>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</si>
  <si>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</si>
  <si>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</si>
  <si>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</si>
  <si>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</si>
  <si>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</si>
  <si>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</si>
  <si>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</si>
  <si>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</si>
  <si>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</si>
  <si>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</si>
  <si>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</si>
  <si>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</si>
  <si>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</si>
  <si>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</si>
  <si>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</si>
  <si>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</si>
  <si>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</si>
  <si>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</si>
  <si>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</si>
  <si>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</si>
  <si>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</si>
  <si>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</si>
  <si>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</si>
  <si>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</si>
  <si>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</si>
  <si>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</si>
  <si>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</si>
  <si>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</si>
  <si>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</si>
  <si>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</si>
  <si>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</si>
  <si>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</si>
  <si>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</si>
  <si>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</si>
  <si>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</si>
  <si>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</si>
  <si>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</si>
  <si>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</si>
  <si>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</si>
  <si>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</si>
  <si>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</si>
  <si>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</si>
  <si>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</si>
  <si>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</si>
  <si>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</si>
  <si>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</si>
  <si>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</si>
  <si>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</si>
  <si>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</si>
  <si>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</si>
  <si>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</si>
  <si>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</si>
  <si>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</si>
  <si>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</si>
  <si>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</si>
  <si>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</si>
  <si>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</si>
  <si>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</si>
  <si>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</si>
  <si>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</si>
  <si>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</si>
  <si>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</si>
  <si>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</si>
  <si>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</si>
  <si>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</si>
  <si>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</si>
  <si>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</si>
  <si>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</si>
  <si>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</si>
  <si>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</si>
  <si>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</si>
  <si>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</si>
  <si>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</si>
  <si>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</si>
  <si>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</si>
  <si>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</si>
  <si>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</si>
  <si>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</si>
  <si>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</si>
  <si>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</si>
  <si>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</si>
  <si>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</si>
  <si>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</si>
  <si>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</si>
  <si>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</si>
  <si>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</si>
  <si>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</si>
  <si>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</si>
  <si>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</si>
  <si>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</si>
  <si>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</si>
  <si>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</si>
  <si>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</si>
  <si>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</si>
  <si>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</si>
  <si>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</si>
  <si>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</si>
  <si>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</si>
  <si>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</si>
  <si>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</si>
  <si>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</si>
  <si>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</si>
  <si>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</si>
  <si>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</si>
  <si>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</si>
  <si>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</si>
  <si>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</si>
  <si>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</si>
  <si>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</si>
  <si>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</si>
  <si>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</si>
  <si>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</si>
  <si>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</si>
  <si>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</si>
  <si>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</si>
  <si>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</si>
  <si>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</si>
  <si>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</si>
  <si>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</si>
  <si>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</si>
  <si>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</si>
  <si>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</si>
  <si>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</si>
  <si>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</si>
  <si>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</si>
  <si>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</si>
  <si>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</si>
  <si>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</si>
  <si>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</si>
  <si>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</si>
  <si>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</si>
  <si>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</si>
  <si>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</si>
  <si>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</si>
  <si>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</si>
  <si>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</si>
  <si>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</si>
  <si>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</si>
  <si>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</si>
  <si>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</si>
  <si>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</si>
  <si>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</si>
  <si>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</si>
  <si>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</si>
  <si>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</si>
  <si>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</si>
  <si>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</si>
  <si>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</si>
  <si>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</si>
  <si>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</si>
  <si>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</si>
  <si>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</si>
  <si>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</si>
  <si>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</si>
  <si>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</si>
  <si>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</si>
  <si>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</si>
  <si>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</si>
  <si>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</si>
  <si>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</si>
  <si>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</si>
  <si>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</si>
  <si>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</si>
  <si>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</si>
  <si>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</si>
  <si>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</si>
  <si>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</si>
  <si>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</si>
  <si>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</si>
  <si>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</si>
  <si>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</si>
  <si>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</si>
  <si>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</si>
  <si>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</si>
  <si>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</si>
  <si>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</si>
  <si>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</si>
  <si>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</si>
  <si>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</si>
  <si>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</si>
  <si>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</si>
  <si>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</si>
  <si>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</si>
  <si>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</si>
  <si>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</si>
  <si>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</si>
  <si>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</si>
  <si>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</si>
  <si>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</si>
  <si>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</si>
  <si>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</si>
  <si>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</si>
  <si>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</si>
  <si>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</si>
  <si>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</si>
  <si>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</si>
  <si>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</si>
  <si>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</si>
  <si>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</si>
  <si>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</si>
  <si>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</si>
  <si>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</si>
  <si>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</si>
  <si>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</si>
  <si>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</si>
  <si>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</si>
  <si>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</si>
  <si>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</si>
  <si>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</si>
  <si>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</si>
  <si>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</si>
  <si>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</si>
  <si>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</si>
  <si>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</si>
  <si>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</si>
  <si>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</si>
  <si>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</si>
  <si>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</si>
  <si>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</si>
  <si>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</si>
  <si>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</si>
  <si>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</si>
  <si>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</si>
  <si>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</si>
  <si>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</si>
  <si>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</si>
  <si>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</si>
  <si>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</si>
  <si>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</si>
  <si>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</si>
  <si>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</si>
  <si>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</si>
  <si>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</si>
  <si>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</si>
  <si>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</si>
  <si>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</si>
  <si>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</si>
  <si>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</si>
  <si>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</si>
  <si>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</si>
  <si>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</si>
  <si>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</si>
  <si>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</si>
  <si>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</si>
  <si>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</si>
  <si>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</si>
  <si>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</si>
  <si>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</si>
  <si>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</si>
  <si>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</si>
  <si>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</si>
  <si>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</si>
  <si>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</si>
  <si>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</si>
  <si>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</si>
  <si>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</si>
  <si>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</si>
  <si>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</si>
  <si>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</si>
  <si>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</si>
  <si>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</si>
  <si>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</si>
  <si>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</si>
  <si>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</si>
  <si>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</si>
  <si>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</si>
  <si>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</si>
  <si>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</si>
  <si>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</si>
  <si>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</si>
  <si>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</si>
  <si>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</si>
  <si>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</si>
  <si>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</si>
  <si>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</si>
  <si>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</si>
  <si>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</si>
  <si>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</si>
  <si>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</si>
  <si>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</si>
  <si>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</si>
  <si>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</si>
  <si>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</si>
  <si>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</si>
  <si>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</si>
  <si>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</si>
  <si>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</si>
  <si>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</si>
  <si>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</si>
  <si>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</si>
  <si>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</si>
  <si>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</si>
  <si>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</si>
  <si>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</si>
  <si>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</si>
  <si>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</si>
  <si>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</si>
  <si>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</si>
  <si>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</si>
  <si>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</si>
  <si>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</si>
  <si>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</si>
  <si>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</si>
  <si>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</si>
  <si>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</si>
  <si>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</si>
  <si>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</si>
  <si>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</si>
  <si>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</si>
  <si>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</si>
  <si>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</si>
  <si>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</si>
  <si>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</si>
  <si>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</si>
  <si>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</si>
  <si>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</si>
  <si>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</si>
  <si>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</si>
  <si>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</si>
  <si>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</si>
  <si>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</si>
  <si>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</si>
  <si>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</si>
  <si>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</si>
  <si>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</si>
  <si>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</si>
  <si>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</si>
  <si>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</si>
  <si>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</si>
  <si>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</si>
  <si>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</si>
  <si>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</si>
  <si>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</si>
  <si>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</si>
  <si>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</si>
  <si>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</si>
  <si>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</si>
  <si>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</si>
  <si>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</si>
  <si>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</si>
  <si>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</si>
  <si>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</si>
  <si>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</si>
  <si>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</si>
  <si>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</si>
  <si>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</si>
  <si>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</si>
  <si>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</si>
  <si>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</si>
  <si>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</si>
  <si>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</si>
  <si>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</si>
  <si>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</si>
  <si>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</si>
  <si>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</si>
  <si>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</si>
  <si>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</si>
  <si>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</si>
  <si>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</si>
  <si>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</si>
  <si>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</si>
  <si>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</si>
  <si>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</si>
  <si>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</si>
  <si>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</si>
  <si>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</si>
  <si>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</si>
  <si>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</si>
  <si>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</si>
  <si>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</si>
  <si>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</si>
  <si>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</si>
  <si>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</si>
  <si>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</si>
  <si>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</si>
  <si>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</si>
  <si>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</si>
  <si>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</si>
  <si>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</si>
  <si>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</si>
  <si>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</si>
  <si>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</si>
  <si>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</si>
  <si>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</si>
  <si>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</si>
  <si>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</si>
  <si>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</si>
  <si>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</si>
  <si>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</si>
  <si>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</si>
  <si>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</si>
  <si>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</si>
  <si>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</si>
  <si>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</si>
  <si>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</si>
  <si>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</si>
  <si>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</si>
  <si>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</si>
  <si>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</si>
  <si>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</si>
  <si>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</si>
  <si>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</si>
  <si>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</si>
  <si>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</si>
  <si>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</si>
  <si>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</si>
  <si>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</si>
  <si>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</si>
  <si>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</si>
  <si>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</si>
  <si>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</si>
  <si>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</si>
  <si>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</si>
  <si>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</si>
  <si>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</si>
  <si>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</si>
  <si>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</si>
  <si>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</si>
  <si>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</si>
  <si>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</si>
  <si>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</si>
  <si>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</si>
  <si>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</si>
  <si>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</si>
  <si>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</si>
  <si>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</si>
  <si>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</si>
  <si>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</si>
  <si>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</si>
  <si>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</si>
  <si>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</si>
  <si>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</si>
  <si>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</si>
  <si>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</si>
  <si>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</si>
  <si>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</si>
  <si>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</si>
  <si>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</si>
  <si>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</si>
  <si>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</si>
  <si>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</si>
  <si>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</si>
  <si>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</si>
  <si>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</si>
  <si>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</si>
  <si>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</si>
  <si>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</si>
  <si>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</si>
  <si>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</si>
  <si>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</si>
  <si>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</si>
  <si>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</si>
  <si>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</si>
  <si>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</si>
  <si>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</si>
  <si>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</si>
  <si>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</si>
  <si>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</si>
  <si>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</si>
  <si>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</si>
  <si>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</si>
  <si>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</si>
  <si>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</si>
  <si>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</si>
  <si>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</si>
  <si>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</si>
  <si>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</si>
  <si>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</si>
  <si>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</si>
  <si>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</si>
  <si>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</si>
  <si>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</si>
  <si>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</si>
  <si>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</si>
  <si>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</si>
  <si>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</si>
  <si>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</si>
  <si>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</si>
  <si>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</si>
  <si>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</si>
  <si>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</si>
  <si>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</si>
  <si>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</si>
  <si>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</si>
  <si>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</si>
  <si>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</si>
  <si>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</si>
  <si>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</si>
  <si>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</si>
  <si>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</si>
  <si>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</si>
  <si>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</si>
  <si>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</si>
  <si>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</si>
  <si>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</si>
  <si>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</si>
  <si>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</si>
  <si>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</si>
  <si>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</si>
  <si>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</si>
  <si>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</si>
  <si>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</si>
  <si>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</si>
  <si>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</si>
  <si>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</si>
  <si>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</si>
  <si>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</si>
  <si>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</si>
  <si>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</si>
  <si>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</si>
  <si>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</si>
  <si>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</si>
  <si>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</si>
  <si>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</si>
  <si>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</si>
  <si>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</si>
  <si>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</si>
  <si>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</si>
  <si>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</si>
  <si>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</si>
  <si>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</si>
  <si>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</si>
  <si>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</si>
  <si>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</si>
  <si>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</si>
  <si>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</si>
  <si>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</si>
  <si>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</si>
  <si>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</si>
  <si>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</si>
  <si>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</si>
  <si>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</si>
  <si>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</si>
  <si>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</si>
  <si>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</si>
  <si>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</si>
  <si>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</si>
  <si>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</si>
  <si>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</si>
  <si>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</si>
  <si>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</si>
  <si>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</si>
  <si>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</si>
  <si>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</si>
  <si>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</si>
  <si>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</si>
  <si>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</si>
  <si>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</si>
  <si>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</si>
  <si>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</si>
  <si>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</si>
  <si>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</si>
  <si>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</si>
  <si>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</si>
  <si>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</si>
  <si>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</si>
  <si>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</si>
  <si>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</si>
  <si>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</si>
  <si>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</si>
  <si>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</si>
  <si>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</si>
  <si>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</si>
  <si>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</si>
  <si>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</si>
  <si>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</si>
  <si>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</si>
  <si>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</si>
  <si>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</si>
  <si>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</si>
  <si>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</si>
  <si>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</si>
  <si>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</si>
  <si>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</si>
  <si>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</si>
  <si>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</si>
  <si>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</si>
  <si>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</si>
  <si>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</si>
  <si>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</si>
  <si>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</si>
  <si>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</si>
  <si>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</si>
  <si>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</si>
  <si>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</si>
  <si>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</si>
  <si>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</si>
  <si>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</si>
  <si>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</si>
  <si>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</si>
  <si>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</si>
  <si>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</si>
  <si>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</si>
  <si>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</si>
  <si>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</si>
  <si>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</si>
  <si>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</si>
  <si>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</si>
  <si>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</si>
  <si>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</si>
  <si>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</si>
  <si>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</si>
  <si>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</si>
  <si>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</si>
  <si>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</si>
  <si>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</si>
  <si>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</si>
  <si>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</si>
  <si>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</si>
  <si>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</si>
  <si>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</si>
  <si>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</si>
  <si>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</si>
  <si>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</si>
  <si>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</si>
  <si>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</si>
  <si>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</si>
  <si>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</si>
  <si>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</si>
  <si>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</si>
  <si>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</si>
  <si>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</si>
  <si>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</si>
  <si>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</si>
  <si>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</si>
  <si>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</si>
  <si>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</si>
  <si>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</si>
  <si>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</si>
  <si>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</si>
  <si>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</si>
  <si>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</si>
  <si>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</si>
  <si>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</si>
  <si>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</si>
  <si>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</si>
  <si>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</si>
  <si>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</si>
  <si>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</si>
  <si>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</si>
  <si>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</si>
  <si>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</si>
  <si>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</si>
  <si>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</si>
  <si>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</si>
  <si>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</si>
  <si>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</si>
  <si>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</si>
  <si>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</si>
  <si>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</si>
  <si>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</si>
  <si>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</si>
  <si>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</si>
  <si>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</si>
  <si>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</si>
  <si>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</si>
  <si>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</si>
  <si>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</si>
  <si>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</si>
  <si>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</si>
  <si>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</si>
  <si>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</si>
  <si>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</si>
  <si>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</si>
  <si>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</si>
  <si>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</si>
  <si>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</si>
  <si>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</si>
  <si>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</si>
  <si>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</si>
  <si>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</si>
  <si>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</si>
  <si>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</si>
  <si>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</si>
  <si>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</si>
  <si>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</si>
  <si>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</si>
  <si>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</si>
  <si>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</si>
  <si>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</si>
  <si>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</si>
  <si>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</si>
  <si>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</si>
  <si>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</si>
  <si>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</si>
  <si>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</si>
  <si>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</si>
  <si>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</si>
  <si>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</si>
  <si>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</si>
  <si>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</si>
  <si>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</si>
  <si>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</si>
  <si>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</si>
  <si>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</si>
  <si>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</si>
  <si>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</si>
  <si>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</si>
  <si>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</si>
  <si>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</si>
  <si>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</si>
  <si>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</si>
  <si>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</si>
  <si>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</si>
  <si>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</si>
  <si>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</si>
  <si>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</si>
  <si>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</si>
  <si>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</si>
  <si>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</si>
  <si>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</si>
  <si>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</si>
  <si>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</si>
  <si>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</si>
  <si>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</si>
  <si>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</si>
  <si>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</si>
  <si>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</si>
  <si>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</si>
  <si>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</si>
  <si>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</si>
  <si>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</si>
  <si>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</si>
  <si>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</si>
  <si>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</si>
  <si>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</si>
  <si>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</si>
  <si>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</si>
  <si>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</si>
  <si>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</si>
  <si>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</si>
  <si>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</si>
  <si>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</si>
  <si>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</si>
  <si>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</si>
  <si>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</si>
  <si>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</si>
  <si>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</si>
  <si>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</si>
  <si>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</si>
  <si>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</si>
  <si>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</si>
  <si>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</si>
  <si>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</si>
  <si>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</si>
  <si>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</si>
  <si>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</si>
  <si>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</si>
  <si>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</si>
  <si>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</si>
  <si>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</si>
  <si>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</si>
  <si>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</si>
  <si>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</si>
  <si>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</si>
  <si>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</si>
  <si>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</si>
  <si>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</si>
  <si>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</si>
  <si>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</si>
  <si>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</si>
  <si>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</si>
  <si>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</si>
  <si>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</si>
  <si>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</si>
  <si>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</si>
  <si>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</si>
  <si>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</si>
  <si>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</si>
  <si>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</si>
  <si>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</si>
  <si>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</si>
  <si>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</si>
  <si>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</si>
  <si>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</si>
  <si>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</si>
  <si>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</si>
  <si>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</si>
  <si>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</si>
  <si>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</si>
  <si>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</si>
  <si>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</si>
  <si>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</si>
  <si>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</si>
  <si>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</si>
  <si>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</si>
  <si>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</si>
  <si>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</si>
  <si>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</si>
  <si>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</si>
  <si>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</si>
  <si>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</si>
  <si>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</si>
  <si>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</si>
  <si>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</si>
  <si>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</si>
  <si>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</si>
  <si>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</si>
  <si>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</si>
  <si>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</si>
  <si>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</si>
  <si>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</si>
  <si>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</si>
  <si>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</si>
  <si>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</si>
  <si>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</si>
  <si>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</si>
  <si>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</si>
  <si>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</si>
  <si>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</si>
  <si>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</si>
  <si>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</si>
  <si>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</si>
  <si>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</si>
  <si>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</si>
  <si>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</si>
  <si>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</si>
  <si>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</si>
  <si>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</si>
  <si>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</si>
  <si>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</si>
  <si>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</si>
  <si>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</si>
  <si>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</si>
  <si>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</si>
  <si>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</si>
  <si>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</si>
  <si>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</si>
  <si>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</si>
  <si>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</si>
  <si>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</si>
  <si>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</si>
  <si>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</si>
  <si>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</si>
  <si>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</si>
  <si>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</si>
  <si>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</si>
  <si>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</si>
  <si>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</si>
  <si>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</si>
  <si>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</si>
  <si>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</si>
  <si>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</si>
  <si>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</si>
  <si>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</si>
  <si>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</si>
  <si>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</si>
  <si>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</si>
  <si>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</si>
  <si>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</si>
  <si>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</si>
  <si>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</si>
  <si>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</si>
  <si>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</si>
  <si>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</si>
  <si>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</si>
  <si>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</si>
  <si>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</si>
  <si>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</si>
  <si>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</si>
  <si>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</si>
  <si>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</si>
  <si>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</si>
  <si>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</si>
  <si>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</si>
  <si>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</si>
  <si>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</si>
  <si>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</si>
  <si>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</si>
  <si>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</si>
  <si>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</si>
  <si>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</si>
  <si>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</si>
  <si>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</si>
  <si>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</si>
  <si>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</si>
  <si>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</si>
  <si>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</si>
  <si>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</si>
  <si>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</si>
  <si>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</si>
  <si>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</si>
  <si>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</si>
  <si>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</si>
  <si>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</si>
  <si>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</si>
  <si>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</si>
  <si>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</si>
  <si>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</si>
  <si>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</si>
  <si>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</si>
  <si>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</si>
  <si>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</si>
  <si>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</si>
  <si>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</si>
  <si>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</si>
  <si>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</si>
  <si>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</si>
  <si>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</si>
  <si>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</si>
  <si>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</si>
  <si>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</si>
  <si>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</si>
  <si>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</si>
  <si>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</si>
  <si>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</si>
  <si>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</si>
  <si>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</si>
  <si>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</si>
  <si>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</si>
  <si>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</si>
  <si>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</si>
  <si>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</si>
  <si>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</si>
  <si>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</si>
  <si>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</si>
  <si>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</si>
  <si>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</si>
  <si>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</si>
  <si>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</si>
  <si>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</si>
  <si>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</si>
  <si>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</si>
  <si>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</si>
  <si>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</si>
  <si>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</si>
  <si>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</si>
  <si>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</si>
  <si>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</si>
  <si>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</si>
  <si>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</si>
  <si>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</si>
  <si>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</si>
  <si>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</si>
  <si>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</si>
  <si>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</si>
  <si>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</si>
  <si>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</si>
  <si>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</si>
  <si>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</si>
  <si>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</si>
  <si>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</si>
  <si>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</si>
  <si>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</si>
  <si>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</si>
  <si>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</si>
  <si>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</si>
  <si>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</si>
  <si>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</si>
  <si>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</si>
  <si>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</si>
  <si>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</si>
  <si>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</si>
  <si>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</si>
  <si>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</si>
  <si>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</si>
  <si>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</si>
  <si>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</si>
  <si>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</si>
  <si>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</si>
  <si>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</si>
  <si>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</si>
  <si>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</si>
  <si>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</si>
  <si>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</si>
  <si>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</si>
  <si>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</si>
  <si>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</si>
  <si>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</si>
  <si>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</si>
  <si>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</si>
  <si>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</si>
  <si>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</si>
  <si>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</si>
  <si>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</si>
  <si>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</si>
  <si>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</si>
  <si>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</si>
  <si>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</si>
  <si>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</si>
  <si>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</si>
  <si>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</si>
  <si>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</si>
  <si>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</si>
  <si>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</si>
  <si>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</si>
  <si>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</si>
  <si>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</si>
  <si>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</si>
  <si>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</si>
  <si>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</si>
  <si>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</si>
  <si>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</si>
  <si>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</si>
  <si>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</si>
  <si>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</si>
  <si>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</si>
  <si>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</si>
  <si>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</si>
  <si>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</si>
  <si>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</si>
  <si>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</si>
  <si>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</si>
  <si>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</si>
  <si>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</si>
  <si>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</si>
  <si>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</si>
  <si>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</si>
  <si>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</si>
  <si>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</si>
  <si>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</si>
  <si>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</si>
  <si>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</si>
  <si>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</si>
  <si>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</si>
  <si>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</si>
  <si>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</si>
  <si>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</si>
  <si>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</si>
  <si>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</si>
  <si>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</si>
  <si>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</si>
  <si>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</si>
  <si>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</si>
  <si>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</si>
  <si>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</si>
  <si>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</si>
  <si>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</si>
  <si>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</si>
  <si>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</si>
  <si>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</si>
  <si>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</si>
  <si>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</si>
  <si>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</si>
  <si>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</si>
  <si>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</si>
  <si>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</si>
  <si>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</si>
  <si>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</si>
  <si>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</si>
  <si>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</si>
  <si>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</si>
  <si>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</si>
  <si>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</si>
  <si>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</si>
  <si>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</si>
  <si>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</si>
  <si>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</si>
  <si>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</si>
  <si>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</si>
  <si>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</si>
  <si>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</si>
  <si>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</si>
  <si>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</si>
  <si>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</si>
  <si>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</si>
  <si>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</si>
  <si>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</si>
  <si>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</si>
  <si>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</si>
  <si>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</si>
  <si>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</si>
  <si>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</si>
  <si>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</si>
  <si>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</si>
  <si>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</si>
  <si>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</si>
  <si>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</si>
  <si>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</si>
  <si>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</si>
  <si>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</si>
  <si>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</si>
  <si>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</si>
  <si>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</si>
  <si>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</si>
  <si>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</si>
  <si>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</si>
  <si>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</si>
  <si>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</si>
  <si>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</si>
  <si>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</si>
  <si>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</si>
  <si>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</si>
  <si>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</si>
  <si>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</si>
  <si>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</si>
  <si>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</si>
  <si>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</si>
  <si>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</si>
  <si>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</si>
  <si>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</si>
  <si>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</si>
  <si>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</si>
  <si>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</si>
  <si>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</si>
  <si>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</si>
  <si>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</si>
  <si>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</si>
  <si>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</si>
  <si>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</si>
  <si>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</si>
  <si>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</si>
  <si>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</si>
  <si>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</si>
  <si>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</si>
  <si>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</si>
  <si>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</si>
  <si>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</si>
  <si>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</si>
  <si>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</si>
  <si>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</si>
  <si>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</si>
  <si>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</si>
  <si>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</si>
  <si>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</si>
  <si>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</si>
  <si>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</si>
  <si>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</si>
  <si>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</si>
  <si>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</si>
  <si>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</si>
  <si>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</si>
  <si>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</si>
  <si>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</si>
  <si>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</si>
  <si>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</si>
  <si>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</si>
  <si>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</si>
  <si>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</si>
  <si>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</si>
  <si>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</si>
  <si>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</si>
  <si>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</si>
  <si>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</si>
  <si>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</si>
  <si>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</si>
  <si>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</si>
  <si>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</si>
  <si>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</si>
  <si>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</si>
  <si>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</si>
  <si>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</si>
  <si>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</si>
  <si>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</si>
  <si>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</si>
  <si>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</si>
  <si>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</si>
  <si>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</si>
  <si>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</si>
  <si>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</si>
  <si>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</si>
  <si>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</si>
  <si>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</si>
  <si>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</si>
  <si>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</si>
  <si>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</si>
  <si>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</si>
  <si>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</si>
  <si>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</si>
  <si>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</si>
  <si>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</si>
  <si>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</si>
  <si>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</si>
  <si>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</si>
  <si>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</si>
  <si>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</si>
  <si>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</si>
  <si>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</si>
  <si>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</si>
  <si>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</si>
  <si>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</si>
  <si>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</si>
  <si>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</si>
  <si>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</si>
  <si>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</si>
  <si>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</si>
  <si>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</si>
  <si>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</si>
  <si>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</si>
  <si>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</si>
  <si>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</si>
  <si>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</si>
  <si>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</si>
  <si>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</si>
  <si>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</si>
  <si>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</si>
  <si>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</si>
  <si>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</si>
  <si>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</si>
  <si>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</si>
  <si>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</si>
  <si>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</si>
  <si>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</si>
  <si>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</si>
  <si>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</si>
  <si>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</si>
  <si>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</si>
  <si>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</si>
  <si>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</si>
  <si>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</si>
  <si>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</si>
  <si>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</si>
  <si>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</si>
  <si>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</si>
  <si>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</si>
  <si>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</si>
  <si>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</si>
  <si>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</si>
  <si>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</si>
  <si>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</si>
  <si>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</si>
  <si>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</si>
  <si>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</si>
  <si>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</si>
  <si>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</si>
  <si>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</si>
  <si>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</si>
  <si>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</si>
  <si>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</si>
  <si>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</si>
  <si>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</si>
  <si>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</si>
  <si>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</si>
  <si>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</si>
  <si>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</si>
  <si>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</si>
  <si>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</si>
  <si>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</si>
  <si>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</si>
  <si>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</si>
  <si>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</si>
  <si>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</si>
  <si>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</si>
  <si>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</si>
  <si>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</si>
  <si>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</si>
  <si>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</si>
  <si>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</si>
  <si>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</si>
  <si>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</si>
  <si>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</si>
  <si>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</si>
  <si>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</si>
  <si>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</si>
  <si>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</si>
  <si>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</si>
  <si>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</si>
  <si>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</si>
  <si>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</si>
  <si>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</si>
  <si>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</si>
  <si>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</si>
  <si>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</si>
  <si>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</si>
  <si>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</si>
  <si>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</si>
  <si>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</si>
  <si>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</si>
  <si>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</si>
  <si>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</si>
  <si>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</si>
  <si>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</si>
  <si>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</si>
  <si>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</si>
  <si>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</si>
  <si>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</si>
  <si>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</si>
  <si>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</si>
  <si>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</si>
  <si>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</si>
  <si>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</si>
  <si>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</si>
  <si>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</si>
  <si>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</si>
  <si>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</si>
  <si>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</si>
  <si>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</si>
  <si>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</si>
  <si>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</si>
  <si>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</si>
  <si>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</si>
  <si>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</si>
  <si>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</si>
  <si>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</si>
  <si>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</si>
  <si>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</si>
  <si>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</si>
  <si>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</si>
  <si>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</si>
  <si>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</si>
  <si>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</si>
  <si>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</si>
  <si>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</si>
  <si>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</si>
  <si>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</si>
  <si>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</si>
  <si>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</si>
  <si>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</si>
  <si>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</si>
  <si>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</si>
  <si>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</si>
  <si>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</si>
  <si>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</si>
  <si>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</si>
  <si>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</si>
  <si>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</si>
  <si>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</si>
  <si>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</si>
  <si>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</si>
  <si>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</si>
  <si>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</si>
  <si>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</si>
  <si>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</si>
  <si>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</si>
  <si>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</si>
  <si>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</si>
  <si>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</si>
  <si>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</si>
  <si>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</si>
  <si>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</si>
  <si>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</si>
  <si>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</si>
  <si>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</si>
  <si>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</si>
  <si>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</si>
  <si>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</si>
  <si>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</si>
  <si>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</si>
  <si>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</si>
  <si>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</si>
  <si>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</si>
  <si>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</si>
  <si>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</si>
  <si>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</si>
  <si>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</si>
  <si>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</si>
  <si>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</si>
  <si>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</si>
  <si>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</si>
  <si>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</si>
  <si>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</si>
  <si>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</si>
  <si>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</si>
  <si>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</si>
  <si>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</si>
  <si>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</si>
  <si>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</si>
  <si>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</si>
  <si>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</si>
  <si>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</si>
  <si>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</si>
  <si>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</si>
  <si>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</si>
  <si>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</si>
  <si>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</si>
  <si>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</si>
  <si>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</si>
  <si>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</si>
  <si>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</si>
  <si>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</si>
  <si>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</si>
  <si>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</si>
  <si>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</si>
  <si>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</si>
  <si>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</si>
  <si>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</si>
  <si>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</si>
  <si>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</si>
  <si>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</si>
  <si>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</si>
  <si>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</si>
  <si>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</si>
  <si>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</si>
  <si>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</si>
  <si>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</si>
  <si>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</si>
  <si>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</si>
  <si>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</si>
  <si>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</si>
  <si>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</si>
  <si>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</si>
  <si>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</si>
  <si>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</si>
  <si>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</si>
  <si>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</si>
  <si>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</si>
  <si>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</si>
  <si>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</si>
  <si>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</si>
  <si>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</si>
  <si>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</si>
  <si>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</si>
  <si>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</si>
  <si>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</si>
  <si>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</si>
  <si>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</si>
  <si>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</si>
  <si>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</si>
  <si>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</si>
  <si>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</si>
  <si>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</si>
  <si>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</si>
  <si>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</si>
  <si>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</si>
  <si>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</si>
  <si>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</si>
  <si>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</si>
  <si>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</si>
  <si>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</si>
  <si>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</si>
  <si>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</si>
  <si>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</si>
  <si>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</si>
  <si>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</si>
  <si>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</si>
  <si>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</si>
  <si>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</si>
  <si>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</si>
  <si>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</si>
  <si>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</si>
  <si>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</si>
  <si>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</si>
  <si>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</si>
  <si>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</si>
  <si>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</si>
  <si>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</si>
  <si>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</si>
  <si>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</si>
  <si>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</si>
  <si>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</si>
  <si>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</si>
  <si>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</si>
  <si>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</si>
  <si>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</si>
  <si>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</si>
  <si>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</si>
  <si>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</si>
  <si>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</si>
  <si>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</si>
  <si>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</si>
  <si>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</si>
  <si>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</si>
  <si>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</si>
  <si>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</si>
  <si>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</si>
  <si>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</si>
  <si>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</si>
  <si>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</si>
  <si>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</si>
  <si>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</si>
  <si>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</si>
  <si>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</si>
  <si>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</si>
  <si>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</si>
  <si>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</si>
  <si>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</si>
  <si>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</si>
  <si>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</si>
  <si>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</si>
  <si>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</si>
  <si>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</si>
  <si>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</si>
  <si>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</si>
  <si>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</si>
  <si>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</si>
  <si>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</si>
  <si>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</si>
  <si>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</si>
  <si>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</si>
  <si>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</si>
  <si>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</si>
  <si>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</si>
  <si>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</si>
  <si>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</si>
  <si>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</si>
  <si>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</si>
  <si>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</si>
  <si>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</si>
  <si>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</si>
  <si>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</si>
  <si>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</si>
  <si>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</si>
  <si>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</si>
  <si>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</si>
  <si>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</si>
  <si>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</si>
  <si>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</si>
  <si>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</si>
  <si>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</si>
  <si>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</si>
  <si>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</si>
  <si>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</si>
  <si>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</si>
  <si>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</si>
  <si>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</si>
  <si>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</si>
  <si>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</si>
  <si>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</si>
  <si>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</si>
  <si>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</si>
  <si>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</si>
  <si>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</si>
  <si>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</si>
  <si>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</si>
  <si>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</si>
  <si>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</si>
  <si>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</si>
  <si>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</si>
  <si>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</si>
  <si>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</si>
  <si>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</si>
  <si>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</si>
  <si>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</si>
  <si>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</si>
  <si>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</si>
  <si>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</si>
  <si>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</si>
  <si>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</si>
  <si>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</si>
  <si>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</si>
  <si>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</si>
  <si>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</si>
  <si>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</si>
  <si>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</si>
  <si>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</si>
  <si>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</si>
  <si>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</si>
  <si>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</si>
  <si>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</si>
  <si>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</si>
  <si>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</si>
  <si>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</si>
  <si>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</si>
  <si>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</si>
  <si>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</si>
  <si>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</si>
  <si>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</si>
  <si>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</si>
  <si>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</si>
  <si>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</si>
  <si>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</si>
  <si>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</si>
  <si>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</si>
  <si>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</si>
  <si>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</si>
  <si>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</si>
  <si>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</si>
  <si>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</si>
  <si>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</si>
  <si>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</si>
  <si>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</si>
  <si>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</si>
  <si>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</si>
  <si>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</si>
  <si>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</si>
  <si>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</si>
  <si>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</si>
  <si>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</si>
  <si>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</si>
  <si>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</si>
  <si>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</si>
  <si>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</si>
  <si>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</si>
  <si>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</si>
  <si>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</si>
  <si>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</si>
  <si>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</si>
  <si>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</si>
  <si>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</si>
  <si>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</si>
  <si>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</si>
  <si>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</si>
  <si>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</si>
  <si>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</si>
  <si>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</si>
  <si>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</si>
  <si>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</si>
  <si>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</si>
  <si>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</si>
  <si>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</si>
  <si>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</si>
  <si>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</si>
  <si>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</si>
  <si>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</si>
  <si>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</si>
  <si>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</si>
  <si>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</si>
  <si>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</si>
  <si>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</si>
  <si>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</si>
  <si>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</si>
  <si>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</si>
  <si>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</si>
  <si>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</si>
  <si>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</si>
  <si>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</si>
  <si>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</si>
  <si>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</si>
  <si>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</si>
  <si>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</si>
  <si>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</si>
  <si>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</si>
  <si>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</si>
  <si>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</si>
  <si>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</si>
  <si>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</si>
  <si>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</si>
  <si>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</si>
  <si>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</si>
  <si>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</si>
  <si>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</si>
  <si>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</si>
  <si>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</si>
  <si>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</si>
  <si>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</si>
  <si>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</si>
  <si>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</si>
  <si>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</si>
  <si>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</si>
  <si>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</si>
  <si>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</si>
  <si>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</si>
  <si>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</si>
  <si>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</si>
  <si>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</si>
  <si>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</si>
  <si>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</si>
  <si>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</si>
  <si>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</si>
  <si>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</si>
  <si>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</si>
  <si>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</si>
  <si>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</si>
  <si>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</si>
  <si>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</si>
  <si>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</si>
  <si>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</si>
  <si>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</si>
  <si>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</si>
  <si>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</si>
  <si>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</si>
  <si>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</si>
  <si>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</si>
  <si>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</si>
  <si>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</si>
  <si>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</si>
  <si>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</si>
  <si>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</si>
  <si>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</si>
  <si>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</si>
  <si>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</si>
  <si>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</si>
  <si>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</si>
  <si>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</si>
  <si>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</si>
  <si>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</si>
  <si>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</si>
  <si>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</si>
  <si>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</si>
  <si>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</si>
  <si>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</si>
  <si>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</si>
  <si>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</si>
  <si>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</si>
  <si>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</si>
  <si>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</si>
  <si>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</si>
  <si>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</si>
  <si>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</si>
  <si>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</si>
  <si>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</si>
  <si>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</si>
  <si>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</si>
  <si>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</si>
  <si>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</si>
  <si>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</si>
  <si>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</si>
  <si>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</si>
  <si>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</si>
  <si>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</si>
  <si>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</si>
  <si>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</si>
  <si>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</si>
  <si>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</si>
  <si>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</si>
  <si>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</si>
  <si>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</si>
  <si>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</si>
  <si>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</si>
  <si>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</si>
  <si>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</si>
  <si>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</si>
  <si>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</si>
  <si>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</si>
  <si>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</si>
  <si>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</si>
  <si>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</si>
  <si>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</si>
  <si>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</si>
  <si>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</si>
  <si>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</si>
  <si>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</si>
  <si>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</si>
  <si>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</si>
  <si>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</si>
  <si>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</si>
  <si>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</si>
  <si>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</si>
  <si>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</si>
  <si>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</si>
  <si>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</si>
  <si>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</si>
  <si>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</si>
  <si>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</si>
  <si>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</si>
  <si>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</si>
  <si>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</si>
  <si>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</si>
  <si>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</si>
  <si>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</si>
  <si>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</si>
  <si>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</si>
  <si>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</si>
  <si>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</si>
  <si>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</si>
  <si>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</si>
  <si>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</si>
  <si>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</si>
  <si>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</si>
  <si>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</si>
  <si>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</si>
  <si>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</si>
  <si>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</si>
  <si>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</si>
  <si>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</si>
  <si>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</si>
  <si>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</si>
  <si>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</si>
  <si>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</si>
  <si>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</si>
  <si>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</si>
  <si>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</si>
  <si>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</si>
  <si>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</si>
  <si>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</si>
  <si>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</si>
  <si>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</si>
  <si>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</si>
  <si>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</si>
  <si>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</si>
  <si>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</si>
  <si>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</si>
  <si>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</si>
  <si>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</si>
  <si>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</si>
  <si>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</si>
  <si>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</si>
  <si>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</si>
  <si>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</si>
  <si>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</si>
  <si>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</si>
  <si>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</si>
  <si>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</si>
  <si>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</si>
  <si>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</si>
  <si>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</si>
  <si>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</si>
  <si>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</si>
  <si>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</si>
  <si>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</si>
  <si>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</si>
  <si>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</si>
  <si>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</si>
  <si>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</si>
  <si>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</si>
  <si>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</si>
  <si>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</si>
  <si>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</si>
  <si>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</si>
  <si>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</si>
  <si>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</si>
  <si>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</si>
  <si>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</si>
  <si>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</si>
  <si>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</si>
  <si>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</si>
  <si>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</si>
  <si>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</si>
  <si>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</si>
  <si>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</si>
  <si>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</si>
  <si>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</si>
  <si>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</si>
  <si>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</si>
  <si>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</si>
  <si>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</si>
  <si>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</si>
  <si>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</si>
  <si>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</si>
  <si>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</si>
  <si>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</si>
  <si>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</si>
  <si>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</si>
  <si>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</si>
  <si>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</si>
  <si>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</si>
  <si>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</si>
  <si>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</si>
  <si>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</si>
  <si>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</si>
  <si>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</si>
  <si>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</si>
  <si>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</si>
  <si>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</si>
  <si>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</si>
  <si>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</si>
  <si>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</si>
  <si>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</si>
  <si>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</si>
  <si>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</si>
  <si>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</si>
  <si>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</si>
  <si>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</si>
  <si>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</si>
  <si>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</si>
  <si>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</si>
  <si>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</si>
  <si>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</si>
  <si>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</si>
  <si>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</si>
  <si>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</si>
  <si>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</si>
  <si>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</si>
  <si>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</si>
  <si>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</si>
  <si>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</si>
  <si>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</si>
  <si>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</si>
  <si>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</si>
  <si>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</si>
  <si>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</si>
  <si>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</si>
  <si>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</si>
  <si>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</si>
  <si>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</si>
  <si>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</si>
  <si>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</si>
  <si>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</si>
  <si>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</si>
  <si>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</si>
  <si>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</si>
  <si>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</si>
  <si>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</si>
  <si>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</si>
  <si>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</si>
  <si>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</si>
  <si>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</si>
  <si>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</si>
  <si>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</si>
  <si>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</si>
  <si>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</si>
  <si>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</si>
  <si>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</si>
  <si>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</si>
  <si>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</si>
  <si>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</si>
  <si>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</si>
  <si>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</si>
  <si>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</si>
  <si>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</si>
  <si>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</si>
  <si>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</si>
  <si>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</si>
  <si>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</si>
  <si>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</si>
  <si>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</si>
  <si>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</si>
  <si>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</si>
  <si>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</si>
  <si>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</si>
  <si>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</si>
  <si>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</si>
  <si>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</si>
  <si>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</si>
  <si>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</si>
  <si>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</si>
  <si>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</si>
  <si>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</si>
  <si>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</si>
  <si>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</si>
  <si>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</si>
  <si>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</si>
  <si>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</si>
  <si>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</si>
  <si>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</si>
  <si>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</si>
  <si>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</si>
  <si>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</si>
  <si>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</si>
  <si>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</si>
  <si>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</si>
  <si>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</si>
  <si>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</si>
  <si>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</si>
  <si>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</si>
  <si>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</si>
  <si>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</si>
  <si>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</si>
  <si>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</si>
  <si>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</si>
  <si>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</si>
  <si>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</si>
  <si>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</si>
  <si>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</si>
  <si>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</si>
  <si>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</si>
  <si>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</si>
  <si>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</si>
  <si>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</si>
  <si>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</si>
  <si>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</si>
  <si>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</si>
  <si>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</si>
  <si>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</si>
  <si>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</si>
  <si>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</si>
  <si>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</si>
  <si>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</si>
  <si>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</si>
  <si>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</si>
  <si>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</si>
  <si>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</si>
  <si>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</si>
  <si>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</si>
  <si>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</si>
  <si>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</si>
  <si>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</si>
  <si>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</si>
  <si>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</si>
  <si>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</si>
  <si>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</si>
  <si>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</si>
  <si>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</si>
  <si>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</si>
  <si>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</si>
  <si>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</si>
  <si>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</si>
  <si>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</si>
  <si>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</si>
  <si>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</si>
  <si>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</si>
  <si>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</si>
  <si>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</si>
  <si>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</si>
  <si>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</si>
  <si>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</si>
  <si>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</si>
  <si>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</si>
  <si>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</si>
  <si>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</si>
  <si>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</si>
  <si>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</si>
  <si>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</si>
  <si>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</si>
  <si>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</si>
  <si>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</si>
  <si>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</si>
  <si>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</si>
  <si>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</si>
  <si>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</si>
  <si>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</si>
  <si>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</si>
  <si>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</si>
  <si>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</si>
  <si>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</si>
  <si>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</si>
  <si>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</si>
  <si>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</si>
  <si>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</si>
  <si>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</si>
  <si>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</si>
  <si>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</si>
  <si>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</si>
  <si>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</si>
  <si>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</si>
  <si>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</si>
  <si>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</si>
  <si>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</si>
  <si>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</si>
  <si>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</si>
  <si>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</si>
  <si>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</si>
  <si>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</si>
  <si>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</si>
  <si>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</si>
  <si>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</si>
  <si>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</si>
  <si>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</si>
  <si>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</si>
  <si>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</si>
  <si>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</si>
  <si>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</si>
  <si>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</si>
  <si>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</si>
  <si>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</si>
  <si>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</si>
  <si>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</si>
  <si>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</si>
  <si>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</si>
  <si>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</si>
  <si>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</si>
  <si>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</si>
  <si>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</si>
  <si>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</si>
  <si>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</si>
  <si>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</si>
  <si>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</si>
  <si>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</si>
  <si>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</si>
  <si>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</si>
  <si>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</si>
  <si>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</si>
  <si>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</si>
  <si>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</si>
  <si>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</si>
  <si>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</si>
  <si>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</si>
  <si>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</si>
  <si>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</si>
  <si>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</si>
  <si>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</si>
  <si>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</si>
  <si>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</si>
  <si>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</si>
  <si>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</si>
  <si>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</si>
  <si>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</si>
  <si>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</si>
  <si>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</si>
  <si>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</si>
  <si>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</si>
  <si>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</si>
  <si>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</si>
  <si>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</si>
  <si>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</si>
  <si>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</si>
  <si>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</si>
  <si>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</si>
  <si>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</si>
  <si>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</si>
  <si>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</si>
  <si>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</si>
  <si>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</si>
  <si>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</si>
  <si>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</si>
  <si>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</si>
  <si>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</si>
  <si>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</si>
  <si>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</si>
  <si>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</si>
  <si>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</si>
  <si>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</si>
  <si>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</si>
  <si>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</si>
  <si>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</si>
  <si>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</si>
  <si>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</si>
  <si>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</si>
  <si>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</si>
  <si>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</si>
  <si>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</si>
  <si>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</si>
  <si>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</si>
  <si>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</si>
  <si>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</si>
  <si>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</si>
  <si>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</si>
  <si>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</si>
  <si>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</si>
  <si>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</si>
  <si>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</si>
  <si>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</si>
  <si>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</si>
  <si>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</si>
  <si>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</si>
  <si>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</si>
  <si>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</si>
  <si>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</si>
  <si>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</si>
  <si>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</si>
  <si>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</si>
  <si>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</si>
  <si>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</si>
  <si>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</si>
  <si>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</si>
  <si>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</si>
  <si>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</si>
  <si>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</si>
  <si>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</si>
  <si>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</si>
  <si>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</si>
  <si>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</si>
  <si>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</si>
  <si>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</si>
  <si>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</si>
  <si>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</si>
  <si>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</si>
  <si>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</si>
  <si>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</si>
  <si>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</si>
  <si>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</si>
  <si>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</si>
  <si>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</si>
  <si>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</si>
  <si>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</si>
  <si>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</si>
  <si>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</si>
  <si>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</si>
  <si>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</si>
  <si>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</si>
  <si>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</si>
  <si>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</si>
  <si>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</si>
  <si>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</si>
  <si>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</si>
  <si>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</si>
  <si>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</si>
  <si>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</si>
  <si>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</si>
  <si>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</si>
  <si>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</si>
  <si>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</si>
  <si>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</si>
  <si>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</si>
  <si>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</si>
  <si>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</si>
  <si>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</si>
  <si>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</si>
  <si>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</si>
  <si>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</si>
  <si>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</si>
  <si>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</si>
  <si>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</si>
  <si>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</si>
  <si>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</si>
  <si>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</si>
  <si>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</si>
  <si>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</si>
  <si>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</si>
  <si>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</si>
  <si>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</si>
  <si>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</si>
  <si>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</si>
  <si>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</si>
  <si>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</si>
  <si>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</si>
  <si>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</si>
  <si>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</si>
  <si>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</si>
  <si>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</si>
  <si>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</si>
  <si>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</si>
  <si>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</si>
  <si>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</si>
  <si>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</si>
  <si>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</si>
  <si>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</si>
  <si>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</si>
  <si>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</si>
  <si>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</si>
  <si>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</si>
  <si>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</si>
  <si>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</si>
  <si>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</si>
  <si>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</si>
  <si>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</si>
  <si>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</si>
  <si>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</si>
  <si>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</si>
  <si>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</si>
  <si>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</si>
  <si>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</si>
  <si>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</si>
  <si>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</si>
  <si>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</si>
  <si>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</si>
  <si>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</si>
  <si>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</si>
  <si>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</si>
  <si>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</si>
  <si>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</si>
  <si>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</si>
  <si>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</si>
  <si>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</si>
  <si>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</si>
  <si>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</si>
  <si>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</si>
  <si>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</si>
  <si>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</si>
  <si>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</si>
  <si>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</si>
  <si>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</si>
  <si>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</si>
  <si>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</si>
  <si>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</si>
  <si>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</si>
  <si>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</si>
  <si>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</si>
  <si>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</si>
  <si>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</si>
  <si>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</si>
  <si>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</si>
  <si>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</si>
  <si>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</si>
  <si>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</si>
  <si>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</si>
  <si>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</si>
  <si>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</si>
  <si>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</si>
  <si>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</si>
  <si>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</si>
  <si>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</si>
  <si>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</si>
  <si>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</si>
  <si>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</si>
  <si>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</si>
  <si>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</si>
  <si>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</si>
  <si>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</si>
  <si>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</si>
  <si>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</si>
  <si>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</si>
  <si>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</si>
  <si>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</si>
  <si>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</si>
  <si>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</si>
  <si>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</si>
  <si>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</si>
  <si>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</si>
  <si>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</si>
  <si>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</si>
  <si>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</si>
  <si>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</si>
  <si>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</si>
  <si>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</si>
  <si>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</si>
  <si>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</si>
  <si>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</si>
  <si>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</si>
  <si>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</si>
  <si>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</si>
  <si>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</si>
  <si>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</si>
  <si>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</si>
  <si>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</si>
  <si>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</si>
  <si>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</si>
  <si>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</si>
  <si>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</si>
  <si>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</si>
  <si>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</si>
  <si>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</si>
  <si>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</si>
  <si>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</si>
  <si>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</si>
  <si>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</si>
  <si>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</si>
  <si>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</si>
  <si>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</si>
  <si>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</si>
  <si>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</si>
  <si>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</si>
  <si>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</si>
  <si>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</si>
  <si>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</si>
  <si>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</si>
  <si>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</si>
  <si>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</si>
  <si>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</si>
  <si>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</si>
  <si>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</si>
  <si>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</si>
  <si>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</si>
  <si>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</si>
  <si>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</si>
  <si>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</si>
  <si>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</si>
  <si>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</si>
  <si>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</si>
  <si>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</si>
  <si>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</si>
  <si>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</si>
  <si>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</si>
  <si>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</si>
  <si>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</si>
  <si>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</si>
  <si>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</si>
  <si>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</si>
  <si>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</si>
  <si>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</si>
  <si>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</si>
  <si>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</si>
  <si>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</si>
  <si>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</si>
  <si>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</si>
  <si>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</si>
  <si>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</si>
  <si>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</si>
  <si>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</si>
  <si>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</si>
  <si>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</si>
  <si>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</si>
  <si>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</si>
  <si>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</si>
  <si>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</si>
  <si>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</si>
  <si>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</si>
  <si>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</si>
  <si>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</si>
  <si>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</si>
  <si>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</si>
  <si>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</si>
  <si>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</si>
  <si>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</si>
  <si>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</si>
  <si>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</si>
  <si>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</si>
  <si>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</si>
  <si>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</si>
  <si>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</si>
  <si>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</si>
  <si>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</si>
  <si>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</si>
  <si>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</si>
  <si>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</si>
  <si>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</si>
  <si>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</si>
  <si>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</si>
  <si>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</si>
  <si>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</si>
  <si>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</si>
  <si>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</si>
  <si>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</si>
  <si>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</si>
  <si>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</si>
  <si>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</si>
  <si>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</si>
  <si>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</si>
  <si>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</si>
  <si>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</si>
  <si>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</si>
  <si>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</si>
  <si>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</si>
  <si>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</si>
  <si>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</si>
  <si>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</si>
  <si>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</si>
  <si>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</si>
  <si>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</si>
  <si>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</si>
  <si>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</si>
  <si>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</si>
  <si>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</si>
  <si>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</si>
  <si>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</si>
  <si>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</si>
  <si>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</si>
  <si>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</si>
  <si>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</si>
  <si>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</si>
  <si>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</si>
  <si>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</si>
  <si>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</si>
  <si>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</si>
  <si>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</si>
  <si>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</si>
  <si>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</si>
  <si>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</si>
  <si>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</si>
  <si>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</si>
  <si>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</si>
  <si>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</si>
  <si>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</si>
  <si>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</si>
  <si>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</si>
  <si>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</si>
  <si>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</si>
  <si>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</si>
  <si>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</si>
  <si>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</si>
  <si>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</si>
  <si>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</si>
  <si>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</si>
  <si>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</si>
  <si>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</si>
  <si>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</si>
  <si>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</si>
  <si>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</si>
  <si>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</si>
  <si>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</si>
  <si>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</si>
  <si>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</si>
  <si>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</si>
  <si>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</si>
  <si>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</si>
  <si>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</si>
  <si>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</si>
  <si>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</si>
  <si>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</si>
  <si>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</si>
  <si>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</si>
  <si>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</si>
  <si>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</si>
  <si>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</si>
  <si>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</si>
  <si>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</si>
  <si>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</si>
  <si>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</si>
  <si>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</si>
  <si>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</si>
  <si>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</si>
  <si>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</si>
  <si>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</si>
  <si>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</si>
  <si>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</si>
  <si>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</si>
  <si>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</si>
  <si>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</si>
  <si>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</si>
  <si>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</si>
  <si>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</si>
  <si>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</si>
  <si>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</si>
  <si>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</si>
  <si>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</si>
  <si>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</si>
  <si>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</si>
  <si>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</si>
  <si>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</si>
  <si>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</si>
  <si>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</si>
  <si>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</si>
  <si>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</si>
  <si>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</si>
  <si>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</si>
  <si>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</si>
  <si>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</si>
  <si>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</si>
  <si>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</si>
  <si>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</si>
  <si>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</si>
  <si>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</si>
  <si>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</si>
  <si>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</si>
  <si>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</si>
  <si>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</si>
  <si>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</si>
  <si>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</si>
  <si>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</si>
  <si>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</si>
  <si>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</si>
  <si>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</si>
  <si>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</si>
  <si>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</si>
  <si>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</si>
  <si>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</si>
  <si>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</si>
  <si>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</si>
  <si>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</si>
  <si>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</si>
  <si>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</si>
  <si>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</si>
  <si>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</si>
  <si>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</si>
  <si>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</si>
  <si>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</si>
  <si>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</si>
  <si>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</si>
  <si>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</si>
  <si>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</si>
  <si>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</si>
  <si>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</si>
  <si>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</si>
  <si>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</si>
  <si>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</si>
  <si>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</si>
  <si>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</si>
  <si>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</si>
  <si>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</si>
  <si>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</si>
  <si>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</si>
  <si>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</si>
  <si>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</si>
  <si>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</si>
  <si>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</si>
  <si>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</si>
  <si>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</si>
  <si>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</si>
  <si>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</si>
  <si>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</si>
  <si>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</si>
  <si>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</si>
  <si>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</si>
  <si>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</si>
  <si>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</si>
  <si>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</si>
  <si>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</si>
  <si>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</si>
  <si>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</si>
  <si>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</si>
  <si>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</si>
  <si>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</si>
  <si>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</si>
  <si>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</si>
  <si>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</si>
  <si>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</si>
  <si>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</si>
  <si>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</si>
  <si>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</si>
  <si>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</si>
  <si>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</si>
  <si>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</si>
  <si>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</si>
  <si>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</si>
  <si>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</si>
  <si>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</si>
  <si>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</si>
  <si>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</si>
  <si>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</si>
  <si>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</si>
  <si>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</si>
  <si>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</si>
  <si>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</si>
  <si>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</si>
  <si>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</si>
  <si>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</si>
  <si>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</si>
  <si>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</si>
  <si>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</si>
  <si>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</si>
  <si>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</si>
  <si>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</si>
  <si>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</si>
  <si>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</si>
  <si>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</si>
  <si>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</si>
  <si>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</si>
  <si>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</si>
  <si>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</si>
  <si>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</si>
  <si>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</si>
  <si>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</si>
  <si>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</si>
  <si>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</si>
  <si>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</si>
  <si>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</si>
  <si>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</si>
  <si>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</si>
  <si>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</si>
  <si>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</si>
  <si>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</si>
  <si>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</si>
  <si>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</si>
  <si>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</si>
  <si>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</si>
  <si>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</si>
  <si>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</si>
  <si>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</si>
  <si>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</si>
  <si>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</si>
  <si>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</si>
  <si>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</si>
  <si>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</si>
  <si>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</si>
  <si>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</si>
  <si>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</si>
  <si>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</si>
  <si>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</si>
  <si>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</si>
  <si>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</si>
  <si>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</si>
  <si>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</si>
  <si>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</si>
  <si>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</si>
  <si>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</si>
  <si>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</si>
  <si>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</si>
  <si>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</si>
  <si>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</si>
  <si>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</si>
  <si>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</si>
  <si>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</si>
  <si>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</si>
  <si>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</si>
  <si>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</si>
  <si>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</si>
  <si>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</si>
  <si>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</si>
  <si>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</si>
  <si>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</si>
  <si>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</si>
  <si>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</si>
  <si>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</si>
  <si>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</si>
  <si>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</si>
  <si>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</si>
  <si>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</si>
  <si>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</si>
  <si>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</si>
  <si>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</si>
  <si>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</si>
  <si>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</si>
  <si>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</si>
  <si>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</si>
  <si>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</si>
  <si>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</si>
  <si>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</si>
  <si>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</si>
  <si>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</si>
  <si>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</si>
  <si>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</si>
  <si>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</si>
  <si>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</si>
  <si>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</si>
  <si>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</si>
  <si>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</si>
  <si>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</si>
  <si>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</si>
  <si>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</si>
  <si>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</si>
  <si>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</si>
  <si>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</si>
  <si>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</si>
  <si>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</si>
  <si>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</si>
  <si>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</si>
  <si>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</si>
  <si>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</si>
  <si>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</si>
  <si>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</si>
  <si>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</si>
  <si>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</si>
  <si>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</si>
  <si>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</si>
  <si>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</si>
  <si>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</si>
  <si>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</si>
  <si>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</si>
  <si>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</si>
  <si>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</si>
  <si>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</si>
  <si>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</si>
  <si>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</si>
  <si>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</si>
  <si>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</si>
  <si>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</si>
  <si>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</si>
  <si>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</si>
  <si>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</si>
  <si>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</si>
  <si>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</si>
  <si>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</si>
  <si>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</si>
  <si>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</si>
  <si>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</si>
  <si>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</si>
  <si>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</si>
  <si>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</si>
  <si>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</si>
  <si>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</si>
  <si>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</si>
  <si>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</si>
  <si>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</si>
  <si>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</si>
  <si>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</si>
  <si>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</si>
  <si>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</si>
  <si>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</si>
  <si>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</si>
  <si>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</si>
  <si>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</si>
  <si>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</si>
  <si>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</si>
  <si>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</si>
  <si>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</si>
  <si>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</si>
  <si>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</si>
  <si>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</si>
  <si>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</si>
  <si>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</si>
  <si>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</si>
  <si>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</si>
  <si>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</si>
  <si>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</si>
  <si>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</si>
  <si>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</si>
  <si>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</si>
  <si>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</si>
  <si>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</si>
  <si>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</si>
  <si>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</si>
  <si>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</si>
  <si>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</si>
  <si>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</si>
  <si>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</si>
  <si>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</si>
  <si>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</si>
  <si>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</si>
  <si>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</si>
  <si>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</si>
  <si>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</si>
  <si>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</si>
  <si>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</si>
  <si>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</si>
  <si>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</si>
  <si>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</si>
  <si>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</si>
  <si>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</si>
  <si>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</si>
  <si>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</si>
  <si>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</si>
  <si>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</si>
  <si>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</si>
  <si>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</si>
  <si>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</si>
  <si>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</si>
  <si>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</si>
  <si>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</si>
  <si>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</si>
  <si>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</si>
  <si>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</si>
  <si>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</si>
  <si>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</si>
  <si>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</si>
  <si>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</si>
  <si>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</si>
  <si>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</si>
  <si>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</si>
  <si>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</si>
  <si>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</si>
  <si>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</si>
  <si>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</si>
  <si>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</si>
  <si>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</si>
  <si>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</si>
  <si>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</si>
  <si>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</si>
  <si>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</si>
  <si>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</si>
  <si>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</si>
  <si>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</si>
  <si>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</si>
  <si>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</si>
  <si>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</si>
  <si>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</si>
  <si>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</si>
  <si>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</si>
  <si>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</si>
  <si>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</si>
  <si>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</si>
  <si>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</si>
  <si>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</si>
  <si>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</si>
  <si>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</si>
  <si>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</si>
  <si>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</si>
  <si>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</si>
  <si>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</si>
  <si>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</si>
  <si>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</si>
  <si>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</si>
  <si>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</si>
  <si>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</si>
  <si>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</si>
  <si>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</si>
  <si>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</si>
  <si>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</si>
  <si>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</si>
  <si>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</si>
  <si>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</si>
  <si>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</si>
  <si>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</si>
  <si>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</si>
  <si>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</si>
  <si>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</si>
  <si>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</si>
  <si>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</si>
  <si>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</si>
  <si>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</si>
  <si>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</si>
  <si>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</si>
  <si>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</si>
  <si>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</si>
  <si>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</si>
  <si>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</si>
  <si>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</si>
  <si>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</si>
  <si>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</si>
  <si>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</si>
  <si>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</si>
  <si>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</si>
  <si>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</si>
  <si>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</si>
  <si>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</si>
  <si>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</si>
  <si>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</si>
  <si>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</si>
  <si>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</si>
  <si>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</si>
  <si>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</si>
  <si>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</si>
  <si>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</si>
  <si>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</si>
  <si>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</si>
  <si>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</si>
  <si>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</si>
  <si>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</si>
  <si>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</si>
  <si>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</si>
  <si>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</si>
  <si>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</si>
  <si>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</si>
  <si>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</si>
  <si>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</si>
  <si>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</si>
  <si>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</si>
  <si>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</si>
  <si>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</si>
  <si>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</si>
  <si>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</si>
  <si>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</si>
  <si>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</si>
  <si>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</si>
  <si>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</si>
  <si>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</si>
  <si>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</si>
  <si>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</si>
  <si>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</si>
  <si>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</si>
  <si>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</si>
  <si>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</si>
  <si>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</si>
  <si>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</si>
  <si>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</si>
  <si>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</si>
  <si>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</si>
  <si>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</si>
  <si>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</si>
  <si>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</si>
  <si>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</si>
  <si>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</si>
  <si>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</si>
  <si>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</si>
  <si>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</si>
  <si>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</si>
  <si>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</si>
  <si>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</si>
  <si>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</si>
  <si>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</si>
  <si>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</si>
  <si>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</si>
  <si>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</si>
  <si>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</si>
  <si>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</si>
  <si>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</si>
  <si>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</si>
  <si>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</si>
  <si>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</si>
  <si>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</si>
  <si>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</si>
  <si>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</si>
  <si>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</si>
  <si>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</si>
  <si>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</si>
  <si>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</si>
  <si>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</si>
  <si>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</si>
  <si>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</si>
  <si>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</si>
  <si>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</si>
  <si>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</si>
  <si>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</si>
  <si>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</si>
  <si>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</si>
  <si>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</si>
  <si>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</si>
  <si>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</si>
  <si>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</si>
  <si>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</si>
  <si>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</si>
  <si>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</si>
  <si>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</si>
  <si>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</si>
  <si>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</si>
  <si>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</si>
  <si>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</si>
  <si>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</si>
  <si>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</si>
  <si>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</si>
  <si>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</si>
  <si>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</si>
  <si>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</si>
  <si>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</si>
  <si>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</si>
  <si>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</si>
  <si>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</si>
  <si>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</si>
  <si>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</si>
  <si>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</si>
  <si>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</si>
  <si>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</si>
  <si>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</si>
  <si>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</si>
  <si>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</si>
  <si>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</si>
  <si>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</si>
  <si>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</si>
  <si>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</si>
  <si>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</si>
  <si>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</si>
  <si>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</si>
  <si>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</si>
  <si>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</si>
  <si>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</si>
  <si>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</si>
  <si>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</si>
  <si>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</si>
  <si>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</si>
  <si>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</si>
  <si>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</si>
  <si>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</si>
  <si>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</si>
  <si>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</si>
  <si>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</si>
  <si>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</si>
  <si>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</si>
  <si>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</si>
  <si>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</si>
  <si>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</si>
  <si>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</si>
  <si>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</si>
  <si>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</si>
  <si>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</si>
  <si>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</si>
  <si>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</si>
  <si>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</si>
  <si>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</si>
  <si>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</si>
  <si>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</si>
  <si>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</si>
  <si>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</si>
  <si>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</si>
  <si>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</si>
  <si>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</si>
  <si>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</si>
  <si>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</si>
  <si>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</si>
  <si>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</si>
  <si>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</si>
  <si>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</si>
  <si>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</si>
  <si>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</si>
  <si>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</si>
  <si>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</si>
  <si>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</si>
  <si>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</si>
  <si>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</si>
  <si>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</si>
  <si>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</si>
  <si>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</si>
  <si>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</si>
  <si>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</si>
  <si>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</si>
  <si>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</si>
  <si>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</si>
  <si>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</si>
  <si>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</si>
  <si>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</si>
  <si>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</si>
  <si>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</si>
  <si>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</si>
  <si>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</si>
  <si>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</si>
  <si>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</si>
  <si>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</si>
  <si>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</si>
  <si>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</si>
  <si>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</si>
  <si>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</si>
  <si>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</si>
  <si>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</si>
  <si>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</si>
  <si>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</si>
  <si>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</si>
  <si>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</si>
  <si>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</si>
  <si>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</si>
  <si>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</si>
  <si>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</si>
  <si>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</si>
  <si>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</si>
  <si>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</si>
  <si>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</si>
  <si>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</si>
  <si>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</si>
  <si>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</si>
  <si>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</si>
  <si>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</si>
  <si>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</si>
  <si>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</si>
  <si>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</si>
  <si>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</si>
  <si>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</si>
  <si>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</si>
  <si>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</si>
  <si>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</si>
  <si>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</si>
  <si>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</si>
  <si>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</si>
  <si>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</si>
  <si>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</si>
  <si>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</si>
  <si>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</si>
  <si>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</si>
  <si>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</si>
  <si>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</si>
  <si>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</si>
  <si>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</si>
  <si>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</si>
  <si>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</si>
  <si>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</si>
  <si>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</si>
  <si>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</si>
  <si>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</si>
  <si>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</si>
  <si>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</si>
  <si>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</si>
  <si>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</si>
  <si>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</si>
  <si>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</si>
  <si>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</si>
  <si>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</si>
  <si>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</si>
  <si>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</si>
  <si>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</si>
  <si>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</si>
  <si>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</si>
  <si>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</si>
  <si>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</si>
  <si>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</si>
  <si>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</si>
  <si>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</si>
  <si>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</si>
  <si>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</si>
  <si>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</si>
  <si>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</si>
  <si>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</si>
  <si>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</si>
  <si>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</si>
  <si>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</si>
  <si>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</si>
  <si>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</si>
  <si>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</si>
  <si>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</si>
  <si>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</si>
  <si>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</si>
  <si>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</si>
  <si>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</si>
  <si>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</si>
  <si>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</si>
  <si>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</si>
  <si>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</si>
  <si>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</si>
  <si>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</si>
  <si>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</si>
  <si>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</si>
  <si>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</si>
  <si>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</si>
  <si>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</si>
  <si>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</si>
  <si>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</si>
  <si>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</si>
  <si>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</si>
  <si>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</si>
  <si>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</si>
  <si>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</si>
  <si>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</si>
  <si>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</si>
  <si>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</si>
  <si>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</si>
  <si>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</si>
  <si>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</si>
  <si>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</si>
  <si>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</si>
  <si>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</si>
  <si>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</si>
  <si>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</si>
  <si>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</si>
  <si>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</si>
  <si>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</si>
  <si>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</si>
  <si>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</si>
  <si>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</si>
  <si>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</si>
  <si>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</si>
  <si>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</si>
  <si>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</si>
  <si>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</si>
  <si>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</si>
  <si>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</si>
  <si>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</si>
  <si>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</si>
  <si>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</si>
  <si>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</si>
  <si>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</si>
  <si>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</si>
  <si>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</si>
  <si>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</si>
  <si>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</si>
  <si>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</si>
  <si>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</si>
  <si>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</si>
  <si>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</si>
  <si>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</si>
  <si>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</si>
  <si>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</si>
  <si>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</si>
  <si>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</si>
  <si>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</si>
  <si>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</si>
  <si>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</si>
  <si>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</si>
  <si>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</si>
  <si>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</si>
  <si>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</si>
  <si>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</si>
  <si>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</si>
  <si>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</si>
  <si>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</si>
  <si>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</si>
  <si>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</si>
  <si>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</si>
  <si>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</si>
  <si>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</si>
  <si>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</si>
  <si>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</si>
  <si>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</si>
  <si>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</si>
  <si>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</si>
  <si>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</si>
  <si>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</si>
  <si>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</si>
  <si>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</si>
  <si>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</si>
  <si>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</si>
  <si>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</si>
  <si>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</si>
  <si>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</si>
  <si>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</si>
  <si>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</si>
  <si>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</si>
  <si>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</si>
  <si>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</si>
  <si>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</si>
  <si>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</si>
  <si>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</si>
  <si>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</si>
  <si>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</si>
  <si>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</si>
  <si>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</si>
  <si>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</si>
  <si>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</si>
  <si>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</si>
  <si>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</si>
  <si>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</si>
  <si>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</si>
  <si>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</si>
  <si>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</si>
  <si>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</si>
  <si>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</si>
  <si>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</si>
  <si>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</si>
  <si>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</si>
  <si>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</si>
  <si>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</si>
  <si>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</si>
  <si>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</si>
  <si>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</si>
  <si>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</si>
  <si>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</si>
  <si>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</si>
  <si>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</si>
  <si>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</si>
  <si>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</si>
  <si>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</si>
  <si>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</si>
  <si>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</si>
  <si>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</si>
  <si>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</si>
  <si>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</si>
  <si>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</si>
  <si>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</si>
  <si>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</si>
  <si>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</si>
  <si>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</si>
  <si>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</si>
  <si>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</si>
  <si>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</si>
  <si>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</si>
  <si>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</si>
  <si>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</si>
  <si>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</si>
  <si>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</si>
  <si>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</si>
  <si>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</si>
  <si>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</si>
  <si>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</si>
  <si>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</si>
  <si>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</si>
  <si>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</si>
  <si>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</si>
  <si>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</si>
  <si>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</si>
  <si>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</si>
  <si>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</si>
  <si>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</si>
  <si>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</si>
  <si>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</si>
  <si>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</si>
  <si>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</si>
  <si>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</si>
  <si>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</si>
  <si>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</si>
  <si>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</si>
  <si>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</si>
  <si>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</si>
  <si>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</si>
  <si>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</si>
  <si>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</si>
  <si>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</si>
  <si>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</si>
  <si>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</si>
  <si>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</si>
  <si>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</si>
  <si>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</si>
  <si>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</si>
  <si>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</si>
  <si>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</si>
  <si>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</si>
  <si>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</si>
  <si>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</si>
  <si>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</si>
  <si>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</si>
  <si>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</si>
  <si>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</si>
  <si>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</si>
  <si>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</si>
  <si>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</si>
  <si>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</si>
  <si>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</si>
  <si>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</si>
  <si>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</si>
  <si>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</si>
  <si>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</si>
  <si>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</si>
  <si>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</si>
  <si>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</si>
  <si>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</si>
  <si>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</si>
  <si>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</si>
  <si>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</si>
  <si>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</si>
  <si>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</si>
  <si>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</si>
  <si>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</si>
  <si>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</si>
  <si>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</si>
  <si>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</si>
  <si>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</si>
  <si>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</si>
  <si>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</si>
  <si>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</si>
  <si>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</si>
  <si>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</si>
  <si>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</si>
  <si>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</si>
  <si>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</si>
  <si>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</si>
  <si>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</si>
  <si>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</si>
  <si>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</si>
  <si>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</si>
  <si>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</si>
  <si>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</si>
  <si>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</si>
  <si>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</si>
  <si>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</si>
  <si>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</si>
  <si>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</si>
  <si>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</si>
  <si>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</si>
  <si>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</si>
  <si>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</si>
  <si>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</si>
  <si>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</si>
  <si>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</si>
  <si>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</si>
  <si>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</si>
  <si>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</si>
  <si>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</si>
  <si>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</si>
  <si>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</si>
  <si>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</si>
  <si>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</si>
  <si>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</si>
  <si>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</si>
  <si>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</si>
  <si>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</si>
  <si>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</si>
  <si>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</si>
  <si>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</si>
  <si>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</si>
  <si>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</si>
  <si>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</si>
  <si>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</si>
  <si>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</si>
  <si>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</si>
  <si>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</si>
  <si>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</si>
  <si>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</si>
  <si>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</si>
  <si>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</si>
  <si>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</si>
  <si>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</si>
  <si>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</si>
  <si>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</si>
  <si>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</si>
  <si>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</si>
  <si>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</si>
  <si>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</si>
  <si>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</si>
  <si>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</si>
  <si>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</si>
  <si>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</si>
  <si>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</si>
  <si>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</si>
  <si>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</si>
  <si>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</si>
  <si>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</si>
  <si>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</si>
  <si>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</si>
  <si>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</si>
  <si>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</si>
  <si>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</si>
  <si>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</si>
  <si>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</si>
  <si>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</si>
  <si>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</si>
  <si>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</si>
  <si>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</si>
  <si>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</si>
  <si>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</si>
  <si>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</si>
  <si>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</si>
  <si>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</si>
  <si>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</si>
  <si>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</si>
  <si>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</si>
  <si>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</si>
  <si>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</si>
  <si>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</si>
  <si>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</si>
  <si>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</si>
  <si>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</si>
  <si>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</si>
  <si>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</si>
  <si>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</si>
  <si>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</si>
  <si>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</si>
  <si>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</si>
  <si>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</si>
  <si>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</si>
  <si>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</si>
  <si>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</si>
  <si>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</si>
  <si>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</si>
  <si>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</si>
  <si>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</si>
  <si>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</si>
  <si>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</si>
  <si>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</si>
  <si>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</si>
  <si>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</si>
  <si>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</si>
  <si>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</si>
  <si>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</si>
  <si>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</si>
  <si>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</si>
  <si>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</si>
  <si>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</si>
  <si>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</si>
  <si>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</si>
  <si>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</si>
  <si>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</si>
  <si>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</si>
  <si>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</si>
  <si>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</si>
  <si>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</si>
  <si>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</si>
  <si>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</si>
  <si>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</si>
  <si>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</si>
  <si>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</si>
  <si>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</si>
  <si>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</si>
  <si>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</si>
  <si>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</si>
  <si>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</si>
  <si>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</si>
  <si>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</si>
  <si>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</si>
  <si>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</si>
  <si>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</si>
  <si>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</si>
  <si>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</si>
  <si>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</si>
  <si>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</si>
  <si>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</si>
  <si>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</si>
  <si>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</si>
  <si>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</si>
  <si>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</si>
  <si>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</si>
  <si>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</si>
  <si>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</si>
  <si>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</si>
  <si>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</si>
  <si>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</si>
  <si>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</si>
  <si>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</si>
  <si>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</si>
  <si>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</si>
  <si>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</si>
  <si>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</si>
  <si>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</si>
  <si>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</si>
  <si>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</si>
  <si>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</si>
  <si>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</si>
  <si>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</si>
  <si>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</si>
  <si>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</si>
  <si>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</si>
  <si>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</si>
  <si>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</si>
  <si>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</si>
  <si>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</si>
  <si>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</si>
  <si>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</si>
  <si>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</si>
  <si>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</si>
  <si>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</si>
  <si>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</si>
  <si>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</si>
  <si>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</si>
  <si>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</si>
  <si>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</si>
  <si>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</si>
  <si>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</si>
  <si>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</si>
  <si>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</si>
  <si>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</si>
  <si>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</si>
  <si>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</si>
  <si>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</si>
  <si>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</si>
  <si>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</si>
  <si>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</si>
  <si>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</si>
  <si>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</si>
  <si>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</si>
  <si>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</si>
  <si>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</si>
  <si>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</si>
  <si>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</si>
  <si>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</si>
  <si>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</si>
  <si>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</si>
  <si>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</si>
  <si>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</si>
  <si>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</si>
  <si>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</si>
  <si>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</si>
  <si>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</si>
  <si>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</si>
  <si>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</si>
  <si>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</si>
  <si>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</si>
  <si>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</si>
  <si>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</si>
  <si>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</si>
  <si>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</si>
  <si>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</si>
  <si>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</si>
  <si>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</si>
  <si>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</si>
  <si>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</si>
  <si>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</si>
  <si>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</si>
  <si>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</si>
  <si>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</si>
  <si>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</si>
  <si>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</si>
  <si>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</si>
  <si>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</si>
  <si>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</si>
  <si>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</si>
  <si>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</si>
  <si>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</si>
  <si>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</si>
  <si>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</si>
  <si>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</si>
  <si>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</si>
  <si>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</si>
  <si>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</si>
  <si>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</si>
  <si>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</si>
  <si>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</si>
  <si>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</si>
  <si>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</si>
  <si>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</si>
  <si>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</si>
  <si>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</si>
  <si>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</si>
  <si>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</si>
  <si>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</si>
  <si>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</si>
  <si>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</si>
  <si>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</si>
  <si>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</si>
  <si>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</si>
  <si>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</si>
  <si>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</si>
  <si>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</si>
  <si>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</si>
  <si>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</si>
  <si>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</si>
  <si>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</si>
  <si>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</si>
  <si>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</si>
  <si>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</si>
  <si>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</si>
  <si>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</si>
  <si>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</si>
  <si>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</si>
  <si>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</si>
  <si>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</si>
  <si>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</si>
  <si>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</si>
  <si>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</si>
  <si>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</si>
  <si>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</si>
  <si>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</si>
  <si>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</si>
  <si>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</si>
  <si>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</si>
  <si>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</si>
  <si>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</si>
  <si>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</si>
  <si>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</si>
  <si>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</si>
  <si>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</si>
  <si>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</si>
  <si>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</si>
  <si>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</si>
  <si>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</si>
  <si>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</si>
  <si>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</si>
  <si>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</si>
  <si>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</si>
  <si>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</si>
  <si>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</si>
  <si>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</si>
  <si>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</si>
  <si>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</si>
  <si>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</si>
  <si>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</si>
  <si>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</si>
  <si>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</si>
  <si>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</si>
  <si>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</si>
  <si>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</si>
  <si>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</si>
  <si>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</si>
  <si>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</si>
  <si>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</si>
  <si>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</si>
  <si>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</si>
  <si>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</si>
  <si>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</si>
  <si>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</si>
  <si>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</si>
  <si>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</si>
  <si>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</si>
  <si>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</si>
  <si>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</si>
  <si>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</si>
  <si>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</si>
  <si>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</si>
  <si>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</si>
  <si>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</si>
  <si>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</si>
  <si>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</si>
  <si>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</si>
  <si>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</si>
  <si>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</si>
  <si>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</si>
  <si>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</si>
  <si>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</si>
  <si>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</si>
  <si>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</si>
  <si>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</si>
  <si>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</si>
  <si>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</si>
  <si>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</si>
  <si>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</si>
  <si>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</si>
  <si>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</si>
  <si>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</si>
  <si>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</si>
  <si>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</si>
  <si>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</si>
  <si>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</si>
  <si>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</si>
  <si>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</si>
  <si>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</si>
  <si>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</si>
  <si>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</si>
  <si>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</si>
  <si>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</si>
  <si>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</si>
  <si>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</si>
  <si>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</si>
  <si>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</si>
  <si>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</si>
  <si>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</si>
  <si>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</si>
  <si>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</si>
  <si>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</si>
  <si>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</si>
  <si>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</si>
  <si>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</si>
  <si>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</si>
  <si>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</si>
  <si>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</si>
  <si>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</si>
  <si>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</si>
  <si>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</si>
  <si>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</si>
  <si>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</si>
  <si>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</si>
  <si>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</si>
  <si>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</si>
  <si>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</si>
  <si>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</si>
  <si>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</si>
  <si>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</si>
  <si>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</si>
  <si>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</si>
  <si>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</si>
  <si>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</si>
  <si>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</si>
  <si>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</si>
  <si>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</si>
  <si>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</si>
  <si>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</si>
  <si>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</si>
  <si>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</si>
  <si>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</si>
  <si>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</si>
  <si>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</si>
  <si>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</si>
  <si>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</si>
  <si>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</si>
  <si>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</si>
  <si>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</si>
  <si>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</si>
  <si>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</si>
  <si>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</si>
  <si>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</si>
  <si>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</si>
  <si>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</si>
  <si>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</si>
  <si>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</si>
  <si>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</si>
  <si>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</si>
  <si>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</si>
  <si>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</si>
  <si>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</si>
  <si>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</si>
  <si>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</si>
  <si>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</si>
  <si>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</si>
  <si>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</si>
  <si>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</si>
  <si>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</si>
  <si>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</si>
  <si>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</si>
  <si>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</si>
  <si>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</si>
  <si>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</si>
  <si>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</si>
  <si>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</si>
  <si>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</si>
  <si>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</si>
  <si>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</si>
  <si>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</si>
  <si>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</si>
  <si>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</si>
  <si>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</si>
  <si>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</si>
  <si>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</si>
  <si>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</si>
  <si>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</si>
  <si>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</si>
  <si>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</si>
  <si>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</si>
  <si>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</si>
  <si>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</si>
  <si>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</si>
  <si>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</si>
  <si>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</si>
  <si>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</si>
  <si>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</si>
  <si>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</si>
  <si>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</si>
  <si>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</si>
  <si>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</si>
  <si>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</si>
  <si>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</si>
  <si>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</si>
  <si>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</si>
  <si>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</si>
  <si>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</si>
  <si>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</si>
  <si>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</si>
  <si>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</si>
  <si>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</si>
  <si>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</si>
  <si>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</si>
  <si>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</si>
  <si>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</si>
  <si>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</si>
  <si>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</si>
  <si>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</si>
  <si>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</si>
  <si>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</si>
  <si>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</si>
  <si>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</si>
  <si>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</si>
  <si>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</si>
  <si>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</si>
  <si>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</si>
  <si>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</si>
  <si>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</si>
  <si>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</si>
  <si>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</si>
  <si>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</si>
  <si>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</si>
  <si>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</si>
  <si>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</si>
  <si>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</si>
  <si>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</si>
  <si>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</si>
  <si>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</si>
  <si>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</si>
  <si>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</si>
  <si>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</si>
  <si>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</si>
  <si>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</si>
  <si>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</si>
  <si>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</si>
  <si>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</si>
  <si>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</si>
  <si>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</si>
  <si>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</si>
  <si>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</si>
  <si>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</si>
  <si>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</si>
  <si>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</si>
  <si>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</si>
  <si>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</si>
  <si>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</si>
  <si>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</si>
  <si>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</si>
  <si>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</si>
  <si>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</si>
  <si>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</si>
  <si>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</si>
  <si>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</si>
  <si>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</si>
  <si>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</si>
  <si>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</si>
  <si>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</si>
  <si>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</si>
  <si>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</si>
  <si>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</si>
  <si>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</si>
  <si>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</si>
  <si>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</si>
  <si>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</si>
  <si>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</si>
  <si>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</si>
  <si>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</si>
  <si>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</si>
  <si>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</si>
  <si>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</si>
  <si>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</si>
  <si>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</si>
  <si>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</si>
  <si>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</si>
  <si>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</si>
  <si>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</si>
  <si>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</si>
  <si>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</si>
  <si>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</si>
  <si>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</si>
  <si>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</si>
  <si>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</si>
  <si>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</si>
  <si>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</si>
  <si>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</si>
  <si>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</si>
  <si>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</si>
  <si>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</si>
  <si>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</si>
  <si>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</si>
  <si>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</si>
  <si>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</si>
  <si>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</si>
  <si>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</si>
  <si>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</si>
  <si>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</si>
  <si>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</si>
  <si>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</si>
  <si>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</si>
  <si>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</si>
  <si>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</si>
  <si>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</si>
  <si>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</si>
  <si>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</si>
  <si>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</si>
  <si>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</si>
  <si>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</si>
  <si>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</si>
  <si>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</si>
  <si>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</si>
  <si>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</si>
  <si>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</si>
  <si>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</si>
  <si>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</si>
  <si>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</si>
  <si>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</si>
  <si>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</si>
  <si>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</si>
  <si>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</si>
  <si>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</si>
  <si>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</si>
  <si>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</si>
  <si>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</si>
  <si>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</si>
  <si>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</si>
  <si>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</si>
  <si>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</si>
  <si>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</si>
  <si>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</si>
  <si>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</si>
  <si>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</si>
  <si>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</si>
  <si>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</si>
  <si>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</si>
  <si>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</si>
  <si>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</si>
  <si>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</si>
  <si>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</si>
  <si>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</si>
  <si>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</si>
  <si>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</si>
  <si>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</si>
  <si>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</si>
  <si>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</si>
  <si>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</si>
  <si>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</si>
  <si>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</si>
  <si>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</si>
  <si>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</si>
  <si>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</si>
  <si>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</si>
  <si>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</si>
  <si>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</si>
  <si>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</si>
  <si>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</si>
  <si>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</si>
  <si>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</si>
  <si>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</si>
  <si>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</si>
  <si>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</si>
  <si>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</si>
  <si>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</si>
  <si>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</si>
  <si>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</si>
  <si>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</si>
  <si>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</si>
  <si>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</si>
  <si>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</si>
  <si>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</si>
  <si>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</si>
  <si>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</si>
  <si>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</si>
  <si>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</si>
  <si>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</si>
  <si>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</si>
  <si>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</si>
  <si>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</si>
  <si>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</si>
  <si>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</si>
  <si>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</si>
  <si>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</si>
  <si>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</si>
  <si>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</si>
  <si>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</si>
  <si>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</si>
  <si>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</si>
  <si>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</si>
  <si>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</si>
  <si>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</si>
  <si>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</si>
  <si>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</si>
  <si>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</si>
  <si>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</si>
  <si>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</si>
  <si>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</si>
  <si>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</si>
  <si>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</si>
  <si>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</si>
  <si>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</si>
  <si>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</si>
  <si>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</si>
  <si>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</si>
  <si>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</si>
  <si>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</si>
  <si>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</si>
  <si>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</si>
  <si>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</si>
  <si>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</si>
  <si>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</si>
  <si>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</si>
  <si>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</si>
  <si>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</si>
  <si>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</si>
  <si>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</si>
  <si>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</si>
  <si>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</si>
  <si>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</si>
  <si>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</si>
  <si>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</si>
  <si>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</si>
  <si>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</si>
  <si>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</si>
  <si>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</si>
  <si>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</si>
  <si>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</si>
  <si>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</si>
  <si>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</si>
  <si>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</si>
  <si>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</si>
  <si>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</si>
  <si>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</si>
  <si>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</si>
  <si>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</si>
  <si>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</si>
  <si>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</si>
  <si>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</si>
  <si>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</si>
  <si>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</si>
  <si>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</si>
  <si>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</si>
  <si>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</si>
  <si>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</si>
  <si>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</si>
  <si>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</si>
  <si>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</si>
  <si>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</si>
  <si>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</si>
  <si>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</si>
  <si>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</si>
  <si>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</si>
  <si>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</si>
  <si>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</si>
  <si>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</si>
  <si>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</si>
  <si>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</si>
  <si>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</si>
  <si>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</si>
  <si>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</si>
  <si>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</si>
  <si>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</si>
  <si>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</si>
  <si>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</si>
  <si>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</si>
  <si>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</si>
  <si>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</si>
  <si>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</si>
  <si>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</si>
  <si>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</si>
  <si>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</si>
  <si>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</si>
  <si>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</si>
  <si>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</si>
  <si>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</si>
  <si>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</si>
  <si>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</si>
  <si>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</si>
  <si>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</si>
  <si>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</si>
  <si>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</si>
  <si>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</si>
  <si>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</si>
  <si>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</si>
  <si>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</si>
  <si>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</si>
  <si>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</si>
  <si>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</si>
  <si>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</si>
  <si>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</si>
  <si>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</si>
  <si>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</si>
  <si>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</si>
  <si>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</si>
  <si>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</si>
  <si>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</si>
  <si>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</si>
  <si>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</si>
  <si>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</si>
  <si>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</si>
  <si>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</si>
  <si>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</si>
  <si>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</si>
  <si>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</si>
  <si>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</si>
  <si>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</si>
  <si>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</si>
  <si>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</si>
  <si>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</si>
  <si>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</si>
  <si>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</si>
  <si>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</si>
  <si>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</si>
  <si>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</si>
  <si>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</si>
  <si>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</si>
  <si>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</si>
  <si>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</si>
  <si>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</si>
  <si>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</si>
  <si>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</si>
  <si>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</si>
  <si>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</si>
  <si>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</si>
  <si>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</si>
  <si>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</si>
  <si>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</si>
  <si>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</si>
  <si>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</si>
  <si>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</si>
  <si>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</si>
  <si>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</si>
  <si>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</si>
  <si>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</si>
  <si>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</si>
  <si>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</si>
  <si>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</si>
  <si>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</si>
  <si>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</si>
  <si>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</si>
  <si>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</si>
  <si>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</si>
  <si>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</si>
  <si>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</si>
  <si>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</si>
  <si>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</si>
  <si>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</si>
  <si>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</si>
  <si>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</si>
  <si>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</si>
  <si>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</si>
  <si>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</si>
  <si>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</si>
  <si>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</si>
  <si>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</si>
  <si>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</si>
  <si>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</si>
  <si>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</si>
  <si>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</si>
  <si>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</si>
  <si>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</si>
  <si>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</si>
  <si>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</si>
  <si>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</si>
  <si>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</si>
  <si>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</si>
  <si>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</si>
  <si>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</si>
  <si>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</si>
  <si>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</si>
  <si>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</si>
  <si>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</si>
  <si>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</si>
  <si>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</si>
  <si>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</si>
  <si>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</si>
  <si>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</si>
  <si>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</si>
  <si>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</si>
  <si>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</si>
  <si>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</si>
  <si>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</si>
  <si>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</si>
  <si>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</si>
  <si>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</si>
  <si>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</si>
  <si>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</si>
  <si>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</si>
  <si>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</si>
  <si>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</si>
  <si>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</si>
  <si>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</si>
  <si>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</si>
  <si>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</si>
  <si>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</si>
  <si>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</si>
  <si>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</si>
  <si>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</si>
  <si>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</si>
  <si>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</si>
  <si>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</si>
  <si>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</si>
  <si>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</si>
  <si>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</si>
  <si>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</si>
  <si>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</si>
  <si>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</si>
  <si>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</si>
  <si>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</si>
  <si>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</si>
  <si>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</si>
  <si>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</si>
  <si>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</si>
  <si>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</si>
  <si>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</si>
  <si>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</si>
  <si>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</si>
  <si>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</si>
  <si>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</si>
  <si>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</si>
  <si>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</si>
  <si>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</si>
  <si>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</si>
  <si>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</si>
  <si>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</si>
  <si>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</si>
  <si>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</si>
  <si>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</si>
  <si>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</si>
  <si>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</si>
  <si>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</si>
  <si>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</si>
  <si>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</si>
  <si>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</si>
  <si>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</si>
  <si>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</si>
  <si>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</si>
  <si>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</si>
  <si>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</si>
  <si>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</si>
  <si>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</si>
  <si>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</si>
  <si>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</si>
  <si>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</si>
  <si>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</si>
  <si>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</si>
  <si>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</si>
  <si>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</si>
  <si>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</si>
  <si>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</si>
  <si>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</si>
  <si>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</si>
  <si>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</si>
  <si>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</si>
  <si>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</si>
  <si>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</si>
  <si>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</si>
  <si>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</si>
  <si>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</si>
  <si>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</si>
  <si>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</si>
  <si>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</si>
  <si>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</si>
  <si>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</si>
  <si>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</si>
  <si>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</si>
  <si>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</si>
  <si>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</si>
  <si>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</si>
  <si>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</si>
  <si>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</si>
  <si>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</si>
  <si>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</si>
  <si>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</si>
  <si>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</si>
  <si>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</si>
  <si>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</si>
  <si>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</si>
  <si>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</si>
  <si>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</si>
  <si>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</si>
  <si>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</si>
  <si>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</si>
  <si>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</si>
  <si>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</si>
  <si>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</si>
  <si>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</si>
  <si>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</si>
  <si>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</si>
  <si>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</si>
  <si>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</si>
  <si>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</si>
  <si>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</si>
  <si>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</si>
  <si>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</si>
  <si>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</si>
  <si>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</si>
  <si>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</si>
  <si>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</si>
  <si>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</si>
  <si>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</si>
  <si>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</si>
  <si>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</si>
  <si>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</si>
  <si>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</si>
  <si>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</si>
  <si>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</si>
  <si>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</si>
  <si>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</si>
  <si>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</si>
  <si>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</si>
  <si>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</si>
  <si>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</si>
  <si>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</si>
  <si>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</si>
  <si>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</si>
  <si>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</si>
  <si>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</si>
  <si>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</si>
  <si>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</si>
  <si>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</si>
  <si>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</si>
  <si>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</si>
  <si>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</si>
  <si>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</si>
  <si>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</si>
  <si>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</si>
  <si>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</si>
  <si>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</si>
  <si>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</si>
  <si>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</si>
  <si>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</si>
  <si>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</si>
  <si>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</si>
  <si>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</si>
  <si>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</si>
  <si>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</si>
  <si>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</si>
  <si>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</si>
  <si>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</si>
  <si>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</si>
  <si>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</si>
  <si>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</si>
  <si>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</si>
  <si>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</si>
  <si>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</si>
  <si>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</si>
  <si>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</si>
  <si>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</si>
  <si>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</si>
  <si>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</si>
  <si>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</si>
  <si>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</si>
  <si>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</si>
  <si>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</si>
  <si>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</si>
  <si>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</si>
  <si>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</si>
  <si>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</si>
  <si>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</si>
  <si>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</si>
  <si>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</si>
  <si>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</si>
  <si>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</si>
  <si>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</si>
  <si>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</si>
  <si>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</si>
  <si>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</si>
  <si>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</si>
  <si>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</si>
  <si>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</si>
  <si>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</si>
  <si>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</si>
  <si>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</si>
  <si>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</si>
  <si>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</si>
  <si>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</si>
  <si>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</si>
  <si>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</si>
  <si>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</si>
  <si>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</si>
  <si>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</si>
  <si>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</si>
  <si>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</si>
  <si>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</si>
  <si>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</si>
  <si>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</si>
  <si>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</si>
  <si>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</si>
  <si>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</si>
  <si>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</si>
  <si>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</si>
  <si>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</si>
  <si>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</si>
  <si>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</si>
  <si>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</si>
  <si>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</si>
  <si>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</si>
  <si>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</si>
  <si>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</si>
  <si>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</si>
  <si>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</si>
  <si>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</si>
  <si>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</si>
  <si>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</si>
  <si>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</si>
  <si>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</si>
  <si>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</si>
  <si>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</si>
  <si>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</si>
  <si>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</si>
  <si>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</si>
  <si>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</si>
  <si>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</si>
  <si>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</si>
  <si>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</si>
  <si>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</si>
  <si>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</si>
  <si>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</si>
  <si>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</si>
  <si>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</si>
  <si>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</si>
  <si>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</si>
  <si>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</si>
  <si>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</si>
  <si>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</si>
  <si>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</si>
  <si>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</si>
  <si>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</si>
  <si>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</si>
  <si>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</si>
  <si>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</si>
  <si>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</si>
  <si>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</si>
  <si>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</si>
  <si>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</si>
  <si>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</si>
  <si>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</si>
  <si>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</si>
  <si>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</si>
  <si>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</si>
  <si>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</si>
  <si>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</si>
  <si>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</si>
  <si>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</si>
  <si>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</si>
  <si>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</si>
  <si>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</si>
  <si>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</si>
  <si>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</si>
  <si>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</si>
  <si>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</si>
  <si>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</si>
  <si>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</si>
  <si>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</si>
  <si>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</si>
  <si>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</si>
  <si>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</si>
  <si>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</si>
  <si>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</si>
  <si>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</si>
  <si>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</si>
  <si>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</si>
  <si>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</si>
  <si>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</si>
  <si>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</si>
  <si>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</si>
  <si>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</si>
  <si>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</si>
  <si>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</si>
  <si>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</si>
  <si>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</si>
  <si>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</si>
  <si>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</si>
  <si>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</si>
  <si>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</si>
  <si>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</si>
  <si>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</si>
  <si>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</si>
  <si>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</si>
  <si>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</si>
  <si>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</si>
  <si>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</si>
  <si>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</si>
  <si>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</si>
  <si>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</si>
  <si>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</si>
  <si>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</si>
  <si>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</si>
  <si>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</si>
  <si>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</si>
  <si>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</si>
  <si>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</si>
  <si>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</si>
  <si>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</si>
  <si>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</si>
  <si>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</si>
  <si>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</si>
  <si>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</si>
  <si>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</si>
  <si>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</si>
  <si>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</si>
  <si>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</si>
  <si>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</si>
  <si>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</si>
  <si>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</si>
  <si>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</si>
  <si>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</si>
  <si>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</si>
  <si>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</si>
  <si>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</si>
  <si>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</si>
  <si>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</si>
  <si>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</si>
  <si>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</si>
  <si>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</si>
  <si>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</si>
  <si>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</si>
  <si>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</si>
  <si>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</si>
  <si>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</si>
  <si>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</si>
  <si>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</si>
  <si>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</si>
  <si>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</si>
  <si>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</si>
  <si>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</si>
  <si>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</si>
  <si>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</si>
  <si>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</si>
  <si>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</si>
  <si>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</si>
  <si>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</si>
  <si>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</si>
  <si>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</si>
  <si>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</si>
  <si>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</si>
  <si>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</si>
  <si>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</si>
  <si>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</si>
  <si>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</si>
  <si>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</si>
  <si>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</si>
  <si>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</si>
  <si>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</si>
  <si>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</si>
  <si>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</si>
  <si>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</si>
  <si>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</si>
  <si>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</si>
  <si>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</si>
  <si>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</si>
  <si>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</si>
  <si>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</si>
  <si>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</si>
  <si>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</si>
  <si>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</si>
  <si>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</si>
  <si>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</si>
  <si>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</si>
  <si>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</si>
  <si>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</si>
  <si>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</si>
  <si>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</si>
  <si>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</si>
  <si>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</si>
  <si>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</si>
  <si>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</si>
  <si>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</si>
  <si>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</si>
  <si>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</si>
  <si>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at site </t>
  </si>
  <si>
    <t>PCM-20251125-00000396</t>
  </si>
  <si>
    <t xml:space="preserve"> team at site </t>
  </si>
  <si>
    <t>PCM-20251125-00000407</t>
  </si>
  <si>
    <t xml:space="preserve">team on way need 25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</si>
  <si>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</si>
  <si>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</si>
  <si>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</si>
  <si>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</si>
  <si>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</si>
  <si>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</si>
  <si>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</si>
  <si>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</si>
  <si>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</si>
  <si>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</si>
  <si>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</si>
  <si>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</si>
  <si>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</si>
  <si>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</si>
  <si>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</si>
  <si>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</si>
  <si>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</si>
  <si>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</si>
  <si>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</si>
  <si>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</si>
  <si>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</si>
  <si>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</si>
  <si>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</si>
  <si>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</si>
  <si>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</si>
  <si>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</si>
  <si>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</si>
  <si>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</si>
  <si>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</si>
  <si>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</si>
  <si>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</si>
  <si>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</si>
  <si>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</si>
  <si>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</si>
  <si>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</si>
  <si>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</si>
  <si>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</si>
  <si>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</si>
  <si>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</si>
  <si>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</si>
  <si>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</si>
  <si>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</si>
  <si>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</si>
  <si>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</si>
  <si>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</si>
  <si>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</si>
  <si>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</si>
  <si>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</si>
  <si>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</si>
  <si>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</si>
  <si>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</si>
  <si>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</si>
  <si>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</si>
  <si>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</si>
  <si>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</si>
  <si>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</si>
  <si>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</si>
  <si>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</si>
  <si>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</si>
  <si>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</si>
  <si>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</si>
  <si>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</si>
  <si>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</si>
  <si>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</si>
  <si>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</si>
  <si>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</si>
  <si>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</si>
  <si>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</si>
  <si>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</si>
  <si>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</si>
  <si>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</si>
  <si>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</si>
  <si>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</si>
  <si>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</si>
  <si>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</si>
  <si>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</si>
  <si>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</si>
  <si>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</si>
  <si>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</si>
  <si>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</si>
  <si>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</si>
  <si>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</si>
  <si>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</si>
  <si>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</si>
  <si>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</si>
  <si>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100 min</t>
  </si>
  <si>
    <t>no PCM</t>
  </si>
  <si>
    <t>ETA 40 MIN</t>
  </si>
  <si>
    <t>PCM-20251125-00000491</t>
  </si>
  <si>
    <t>EM team on the way ETA 45 min</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</si>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</sst>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3" dataDxfId="172" headerRowBorderDxfId="170" tableBorderDxfId="171" totalsRowBorderDxfId="169">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323.39077071758948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0.58220590277778683</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8.4219791664509103E-2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7.2009143514151219E-2</v>
      </c>
      <c r="H5" s="131">
        <v>45986.262384259258</v>
      </c>
      <c r="I5" s="129" t="str">
        <f>IFERROR(VLOOKUP(D5,DB!A:F,6,0),"")</f>
        <v>Power Cube</v>
      </c>
      <c r="J5" s="129" t="str">
        <f>IFERROR(VLOOKUP(D5,DB!A:G,7,0),"")</f>
        <v>No BB Design+Weak</v>
      </c>
      <c r="K5" s="133" t="s">
        <v>39028</v>
      </c>
      <c r="L5" s="134" t="str">
        <f>IFERROR(VLOOKUP(D5,DB!A:I,9,0),"")</f>
        <v>Latis</v>
      </c>
    </row>
    <row r="6" spans="1:15" ht="15" customHeight="1">
      <c r="A6" s="153"/>
      <c r="B6" s="152" t="str">
        <f>IFERROR(VLOOKUP(D6,DB!A:K,11,0),"")</f>
        <v/>
      </c>
      <c r="C6" s="129"/>
      <c r="D6" s="127"/>
      <c r="E6" s="130"/>
      <c r="F6" s="131"/>
      <c r="G6" s="132">
        <f ca="1">IFERROR(NOW()-F6,"-")</f>
        <v>45986.339196643516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45986.339196643516</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45986.339196643516</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45986.339196643516</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45986.339196643516</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45986.339196643516</v>
      </c>
      <c r="H11" s="131"/>
      <c r="I11" s="129" t="str">
        <f>IFERROR(VLOOKUP(D11,DB!A:F,6,0),"")</f>
        <v/>
      </c>
      <c r="J11" s="129" t="str">
        <f>IFERROR(VLOOKUP(D11,DB!A:G,7,0),"")</f>
        <v/>
      </c>
      <c r="K11" s="133"/>
      <c r="L11" s="134" t="str">
        <f>IFERROR(VLOOKUP(D11,DB!A:I,9,0),"")</f>
        <v/>
      </c>
    </row>
    <row r="12" spans="1:15" s="64" customFormat="1" ht="15" customHeight="1">
      <c r="A12" s="153"/>
      <c r="B12" s="152" t="str">
        <f>IFERROR(VLOOKUP(D12,DB!A:K,11,0),"")</f>
        <v/>
      </c>
      <c r="C12" s="152"/>
      <c r="D12" s="59"/>
      <c r="E12" s="151"/>
      <c r="F12" s="150"/>
      <c r="G12" s="149">
        <f ca="1">IFERROR(NOW()-F12,"-")</f>
        <v>45986.339196643516</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45986.339196643516</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45986.339196643516</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45986.339196643516</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45986.339196643516</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45986.339196643516</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45986.339196643516</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45986.339196643516</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45986.339196643516</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45986.339196643516</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45986.339196643516</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45986.339196643516</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45986.339196643516</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45986.339196643516</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45986.339196643516</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45986.339196643516</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45986.339196643516</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45986.339196643516</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45986.339196643516</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45986.339196643516</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45986.339196643516</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45986.339196643516</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45986.339196643516</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45986.339196643516</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45986.339196643516</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45986.339196643516</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45986.339196643516</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45986.339196643516</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45986.339196643516</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45986.339196643516</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45986.339196643516</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45986.339196643516</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45986.339196643516</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45986.339196643516</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45986.339196643516</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45986.339196643516</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45986.339196643516</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45986.339196643516</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45986.339196643516</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45986.339196643516</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45986.339196643516</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45986.339196643516</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45986.339196643516</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45986.339196643516</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45986.339196643516</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45986.339196643516</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45986.339196643516</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45986.339196643516</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45986.339196643516</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45986.339196643516</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45986.339196643516</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45986.339196643516</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45986.339196643516</v>
      </c>
      <c r="H64" s="150"/>
      <c r="I64" s="152" t="str">
        <f>IFERROR(VLOOKUP(D64,DB!A:F,6,0),"")</f>
        <v/>
      </c>
      <c r="J64" s="152" t="str">
        <f>IFERROR(VLOOKUP(D64,DB!A:G,7,0),"")</f>
        <v/>
      </c>
      <c r="K64" s="148"/>
      <c r="L64" s="147" t="str">
        <f>IFERROR(VLOOKUP(D64,DB!A:I,9,0),"")</f>
        <v/>
      </c>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row r="68" spans="6:11" s="64" customFormat="1" ht="15" customHeight="1">
      <c r="F68" s="146"/>
      <c r="G68" s="145"/>
      <c r="H68" s="146"/>
      <c r="K68" s="144"/>
    </row>
    <row r="69" spans="6:11" s="64" customFormat="1" ht="15" customHeight="1">
      <c r="F69" s="146"/>
      <c r="G69" s="145"/>
      <c r="H69" s="146"/>
      <c r="K69" s="144"/>
    </row>
  </sheetData>
  <customSheetViews>
    <customSheetView guid="{F6042A99-DD27-4453-835D-0834D95730CC}" filter="1" showAutoFilter="1">
      <pageMargins left="0" right="0" top="0" bottom="0" header="0" footer="0"/>
      <autoFilter ref="B1:M1" xr:uid="{6317DB46-B2F3-4B0C-B53C-CB4122375DCB}"/>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161.33935868055414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1.9517776620341465</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0.47616423611179926</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22343</v>
      </c>
      <c r="E6" s="102"/>
      <c r="F6" s="103"/>
      <c r="G6" s="104" t="str">
        <f ca="1">IFERROR(NOW()-#REF!,"-")</f>
        <v>-</v>
      </c>
      <c r="H6" s="103">
        <v>45986.191053240742</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45986.339196643516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45986.339196643516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45986.339196643516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45986.339196643516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45986.339196643516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45986.339196643516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45986.339196643516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45986.339196643516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45986.339196643516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45986.339196643516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45986.339196643516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45986.339196643516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45986.339196643516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45986.339196643516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45986.339196643516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45986.339196643516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45986.339196643516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45986.339196643516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45986.339196643516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45986.339196643516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45986.339196643516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45986.339196643516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45986.339196643516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45986.339196643516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45986.339196643516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45986.339196643516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45986.339196643516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45986.339196643516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45986.339196643516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45986.339196643516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45986.339196643516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45986.339196643516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45986.339196643516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45986.339196643516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45986.339196643516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45986.339196643516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45986.339196643516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45986.339196643516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45986.339196643516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45986.339196643516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45986.339196643516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45986.339196643516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45986.339196643516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45986.339196643516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45986.339196643516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45986.339196643516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45986.339196643516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45986.339196643516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45986.339196643516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45986.339196643516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45986.339196643516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45986.339196643516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45986.339196643516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45986.339196643516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45986.339196643516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45986.339196643516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45986.339196643516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45986.339196643516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45986.339196643516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45986.339196643516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45986.339196643516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45986.339196643516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45986.339196643516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45986.339196643516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45986.339196643516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45986.339196643516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45986.339196643516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45986.339196643516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45986.339196643516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45986.339196643516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45986.339196643516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45986.339196643516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45986.339196643516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45986.339196643516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45986.339196643516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45986.339196643516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45986.339196643516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45986.339196643516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45986.339196643516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45986.339196643516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45986.339196643516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45986.339196643516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45986.339196643516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45986.339196643516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45986.339196643516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45986.339196643516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45986.339196643516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45986.339196643516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45986.339196643516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45986.339196643516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45986.339196643516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45986.339196643516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45986.339196643516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45986.339196643516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45986.339196643516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45986.339196643516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45986.339196643516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45986.339196643516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45986.339196643516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45986.339196643516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45986.339196643516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45986.339196643516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45986.339196643516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45986.339196643516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45986.339196643516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45986.339196643516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45986.339196643516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45986.339196643516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45986.339196643516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45986.339196643516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45986.339196643516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45986.339196643516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45986.339196643516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45986.339196643516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45986.339196643516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45986.339196643516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45986.339196643516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45986.339196643516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45986.339196643516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45986.339196643516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45986.339196643516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45986.339196643516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45986.339196643516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39117</v>
      </c>
      <c r="B2" s="61" t="str">
        <f>IFERROR(VLOOKUP(D2,DB!A:K,11,0),"")</f>
        <v>R3</v>
      </c>
      <c r="C2" s="18">
        <v>2</v>
      </c>
      <c r="D2" s="18" t="s">
        <v>21223</v>
      </c>
      <c r="E2" s="18" t="s">
        <v>39106</v>
      </c>
      <c r="F2" s="20">
        <v>45986.308900462966</v>
      </c>
      <c r="G2" s="21">
        <f t="shared" ref="G2:G46" ca="1" si="0">IFERROR(NOW()-F2,"-")</f>
        <v>3.029618055006722E-2</v>
      </c>
      <c r="H2" s="22">
        <v>45986.300636574073</v>
      </c>
      <c r="I2" s="19" t="str">
        <f>IFERROR(VLOOKUP(D2,DB!A:F,6,0),"")</f>
        <v>SCECO</v>
      </c>
      <c r="J2" s="18" t="str">
        <f>IFERROR(VLOOKUP(D2,DB!A:G,7,0),"")</f>
        <v>Dead</v>
      </c>
      <c r="K2" s="45" t="s">
        <v>39118</v>
      </c>
      <c r="L2" s="23" t="str">
        <f>IFERROR(VLOOKUP(D2,DB!A:I,9,0),"")</f>
        <v>Latis</v>
      </c>
    </row>
    <row r="3" spans="1:13" ht="15" customHeight="1">
      <c r="A3" s="19"/>
      <c r="B3" s="61" t="str">
        <f>IFERROR(VLOOKUP(D3,DB!A:K,11,0),"")</f>
        <v/>
      </c>
      <c r="C3" s="18"/>
      <c r="D3" s="18" t="str">
        <f>IFERROR(VLOOKUP(#REF!,DB!#REF!,7,0),"")</f>
        <v/>
      </c>
      <c r="E3" s="18"/>
      <c r="F3" s="20"/>
      <c r="G3" s="21">
        <f t="shared" ca="1" si="0"/>
        <v>45986.339196643516</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45986.339196643516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45986.339196643516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45986.339196643516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45986.339196643516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45986.339196643516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45986.339196643516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45986.339196643516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45986.339196643516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45986.339196643516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45986.339196643516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45986.339196643516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45986.339196643516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45986.339196643516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45986.339196643516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45986.339196643516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45986.339196643516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45986.339196643516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45986.339196643516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45986.339196643516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45986.339196643516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45986.339196643516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45986.339196643516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45986.339196643516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45986.339196643516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45986.339196643516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45986.339196643516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45986.339196643516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45986.339196643516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45986.339196643516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45986.339196643516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45986.339196643516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45986.339196643516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45986.339196643516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45986.339196643516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45986.339196643516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45986.339196643516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45986.339196643516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45986.339196643516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45986.339196643516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45986.339196643516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45986.339196643516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45986.339196643516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45986.339196643516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45986.339196643516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45986.339196643516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45986.339196643516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45986.339196643516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45986.339196643516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45986.339196643516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45986.339196643516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45986.339196643516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45986.339196643516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45986.339196643516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45986.339196643516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45986.339196643516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45986.339196643516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45986.339196643516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45986.339196643516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45986.339196643516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45986.339196643516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45986.339196643516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45986.339196643516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45986.339196643516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45986.339196643516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45986.339196643516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45986.339196643516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45986.339196643516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45986.339196643516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45986.339196643516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45986.339196643516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45986.339196643516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45986.339196643516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45986.339196643516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45986.339196643516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45986.339196643516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45986.339196643516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45986.339196643516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45986.339196643516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45986.339196643516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45986.339196643516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45986.339196643516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45986.339196643516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45986.339196643516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45986.339196643516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45986.339196643516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45986.339196643516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45986.339196643516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45986.339196643516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45986.339196643516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45986.339196643516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45986.339196643516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45986.339196643516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45986.339196643516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45986.339196643516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45986.339196643516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45986.339196643516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45986.339196643516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45986.339196643516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45986.339196643516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45986.339196643516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45986.339196643516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45986.339196643516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45986.339196643516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45986.339196643516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45986.339196643516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45986.339196643516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45986.339196643516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45986.339196643516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45986.339196643516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45986.339196643516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45986.339196643516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45986.339196643516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45986.339196643516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45986.339196643516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45986.339196643516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45986.339196643516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45986.339196643516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45986.339196643516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45986.339196643516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45986.339196643516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45986.339196643516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45986.339196643516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45986.339196643516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45986.339196643516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45986.339196643516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45986.339196643516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45986.339196643516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45986.339196643516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45986.339196643516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45986.339196643516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45986.339196643516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45986.339196643516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45986.339196643516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45986.339196643516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45986.339196643516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45986.339196643516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45986.339196643516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45986.339196643516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45986.339196643516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45986.339196643516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45986.339196643516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45986.339196643516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45986.339196643516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45986.339196643516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45986.339196643516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45986.339196643516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45986.339196643516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45986.339196643516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45986.339196643516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45986.339196643516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45986.339196643516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45986.339196643516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45986.339196643516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45986.339196643516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45986.339196643516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45986.339196643516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45986.339196643516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45986.339196643516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45986.339196643516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45986.339196643516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45986.339196643516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45986.339196643516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45986.339196643516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45986.339196643516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45986.339196643516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45986.339196643516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45986.339196643516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45986.339196643516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45986.339196643516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45986.339196643516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45986.339196643516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45986.339196643516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45986.339196643516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45986.339196643516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45986.339196643516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45986.339196643516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45986.339196643516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45986.339196643516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45986.339196643516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45986.339196643516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45986.339196643516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45986.339196643516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45986.339196643516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45986.339196643516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45986.339196643516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45986.339196643516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45986.339196643516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45986.339196643516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45986.339196643516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45986.339196643516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45986.339196643516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45986.339196643516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45986.339196643516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45986.339196643516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45986.339196643516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45986.339196643516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45986.339196643516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45986.339196643516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45986.339196643516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45986.339196643516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45986.339196643516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45986.339196643516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45986.339196643516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45986.339196643516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45986.339196643516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45986.339196643516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45986.339196643516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45986.339196643516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45986.339196643516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45986.339196643516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45986.339196643516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45986.339196643516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45986.339196643516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45986.339196643516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45986.339196643516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45986.339196643516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45986.339196643516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45986.339196643516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45986.339196643516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45986.339196643516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45986.339196643516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45986.339196643516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45986.339196643516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45986.339196643516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45986.339196643516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45986.339196643516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45986.339196643516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45986.339196643516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45986.339196643516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45986.339196643516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45986.339196643516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45986.339196643516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45986.339196643516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45986.339196643516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45986.339196643516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45986.339196643516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45986.339196643516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45986.339196643516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45986.339196643516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45986.339196643516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45986.339196643516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45986.339196643516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45986.339196643516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45986.339196643516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45986.339196643516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45986.339196643516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45986.339196643516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45986.339196643516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45986.339196643516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45986.339196643516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45986.339196643516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45986.339196643516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45986.339196643516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45986.339196643516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45986.339196643516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45986.339196643516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45986.339196643516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45986.339196643516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45986.339196643516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45986.339196643516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45986.339196643516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45986.339196643516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45986.339196643516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45986.339196643516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45986.339196643516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45986.339196643516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45986.339196643516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45986.339196643516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45986.339196643516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45986.339196643516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45986.339196643516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45986.339196643516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45986.339196643516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45986.339196643516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45986.339196643516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45986.339196643516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45986.339196643516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45986.339196643516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45986.339196643516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45986.339196643516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45986.339196643516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45986.339196643516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45986.339196643516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45986.339196643516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45986.339196643516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45986.339196643516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45986.339196643516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45986.339196643516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45986.339196643516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45986.339196643516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45986.339196643516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45986.339196643516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45986.339196643516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45986.339196643516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45986.339196643516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45986.339196643516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45986.339196643516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45986.339196643516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45986.339196643516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45986.339196643516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45986.339196643516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45986.339196643516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45986.339196643516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45986.339196643516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45986.339196643516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45986.339196643516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45986.339196643516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45986.339196643516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45986.339196643516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45986.339196643516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45986.339196643516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45986.339196643516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45986.339196643516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45986.339196643516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45986.339196643516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45986.339196643516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45986.339196643516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45986.339196643516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45986.339196643516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45986.339196643516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45986.339196643516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45986.339196643516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45986.339196643516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45986.339196643516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45986.339196643516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45986.339196643516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45986.339196643516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45986.339196643516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45986.339196643516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45986.339196643516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45986.339196643516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45986.339196643516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45986.339196643516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45986.339196643516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45986.339196643516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45986.339196643516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45986.339196643516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45986.339196643516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45986.339196643516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45986.339196643516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45986.339196643516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45986.339196643516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45986.339196643516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45986.339196643516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45986.339196643516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45986.339196643516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45986.339196643516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45986.339196643516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45986.339196643516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45986.339196643516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45986.339196643516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45986.339196643516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45986.339196643516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45986.339196643516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45986.339196643516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45986.339196643516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45986.339196643516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45986.339196643516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45986.339196643516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45986.339196643516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45986.339196643516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45986.339196643516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45986.339196643516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45986.339196643516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45986.339196643516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45986.339196643516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45986.339196643516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45986.339196643516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45986.339196643516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45986.339196643516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45986.339196643516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45986.339196643516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45986.339196643516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45986.339196643516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45986.339196643516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45986.339196643516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45986.339196643516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45986.339196643516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45986.339196643516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45986.339196643516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45986.339196643516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45986.339196643516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45986.339196643516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45986.339196643516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45986.339196643516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45986.339196643516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45986.339196643516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45986.339196643516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45986.339196643516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45986.339196643516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45986.339196643516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45986.339196643516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45986.339196643516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45986.339196643516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45986.339196643516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45986.339196643516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45986.339196643516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45986.339196643516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45986.339196643516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45986.339196643516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45986.339196643516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45986.339196643516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45986.339196643516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45986.339196643516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45986.339196643516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45986.339196643516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45986.339196643516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45986.339196643516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45986.339196643516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45986.339196643516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45986.339196643516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45986.339196643516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45986.339196643516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45986.339196643516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45986.339196643516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45986.339196643516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45986.339196643516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45986.339196643516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45986.339196643516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45986.339196643516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45986.339196643516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45986.339196643516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45986.339196643516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45986.339196643516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45986.339196643516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45986.339196643516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45986.339196643516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45986.339196643516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45986.339196643516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45986.339196643516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45986.339196643516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45986.339196643516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45986.339196643516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45986.339196643516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45986.339196643516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45986.339196643516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45986.339196643516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45986.339196643516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45986.339196643516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45986.339196643516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45986.339196643516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45986.339196643516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45986.339196643516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45986.339196643516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45986.339196643516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45986.339196643516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45986.339196643516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45986.339196643516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45986.339196643516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45986.339196643516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45986.339196643516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45986.339196643516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45986.339196643516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45986.339196643516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45986.339196643516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45986.339196643516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45986.339196643516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45986.339196643516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45986.339196643516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45986.339196643516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45986.339196643516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45986.339196643516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45986.339196643516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45986.339196643516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45986.339196643516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45986.339196643516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45986.339196643516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45986.339196643516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45986.339196643516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45986.339196643516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45986.339196643516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45986.339196643516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45986.339196643516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45986.339196643516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45986.339196643516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45986.339196643516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45986.339196643516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45986.339196643516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45986.339196643516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45986.339196643516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45986.339196643516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45986.339196643516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45986.339196643516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45986.339196643516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45986.339196643516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45986.339196643516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45986.339196643516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45986.339196643516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45986.339196643516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45986.339196643516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45986.339196643516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45986.339196643516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45986.339196643516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45986.339196643516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45986.339196643516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45986.339196643516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45986.339196643516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45986.339196643516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45986.339196643516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45986.339196643516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45986.339196643516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45986.339196643516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45986.339196643516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45986.339196643516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45986.339196643516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45986.339196643516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45986.339196643516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45986.339196643516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45986.339196643516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45986.339196643516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45986.339196643516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45986.339196643516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45986.339196643516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45986.339196643516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45986.339196643516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45986.339196643516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45986.339196643516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45986.339196643516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45986.339196643516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45986.339196643516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45986.339196643516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45986.339196643516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45986.339196643516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45986.339196643516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45986.339196643516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45986.339196643516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45986.339196643516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45986.339196643516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45986.339196643516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45986.339196643516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45986.339196643516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45986.339196643516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45986.339196643516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45986.339196643516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45986.339196643516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45986.339196643516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45986.339196643516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45986.339196643516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45986.339196643516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45986.339196643516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45986.339196643516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45986.339196643516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45986.339196643516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45986.339196643516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45986.339196643516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45986.339196643516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45986.339196643516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45986.339196643516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45986.339196643516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45986.339196643516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45986.339196643516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45986.339196643516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45986.339196643516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45986.339196643516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45986.339196643516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45986.339196643516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45986.339196643516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45986.339196643516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45986.339196643516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45986.339196643516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45986.339196643516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45986.339196643516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45986.339196643516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45986.339196643516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45986.339196643516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45986.339196643516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45986.339196643516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45986.339196643516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45986.339196643516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45986.339196643516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45986.339196643516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45986.339196643516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45986.339196643516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45986.339196643516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45986.339196643516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45986.339196643516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45986.339196643516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45986.339196643516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45986.339196643516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45986.339196643516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45986.339196643516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45986.339196643516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45986.339196643516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45986.339196643516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45986.339196643516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45986.339196643516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45986.339196643516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45986.339196643516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45986.339196643516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45986.339196643516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45986.339196643516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45986.339196643516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45986.339196643516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45986.339196643516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45986.339196643516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45986.339196643516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45986.339196643516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45986.339196643516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45986.339196643516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45986.339196643516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45986.339196643516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45986.339196643516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45986.339196643516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45986.339196643516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45986.339196643516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45986.339196643516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45986.339196643516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45986.339196643516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45986.339196643516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45986.339196643516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45986.339196643516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45986.339196643516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45986.339196643516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45986.339196643516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45986.339196643516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45986.339196643516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45986.339196643516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45986.339196643516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45986.339196643516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45986.339196643516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45986.339196643516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45986.339196643516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45986.339196643516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45986.339196643516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45986.339196643516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45986.339196643516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45986.339196643516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45986.339196643516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45986.339196643516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45986.339196643516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45986.339196643516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45986.339196643516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45986.339196643516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45986.339196643516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45986.339196643516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45986.339196643516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45986.339196643516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45986.339196643516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45986.339196643516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45986.339196643516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45986.339196643516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45986.339196643516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45986.339196643516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45986.339196643516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45986.339196643516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45986.339196643516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45986.339196643516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45986.339196643516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45986.339196643516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45986.339196643516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45986.339196643516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45986.339196643516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45986.339196643516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45986.339196643516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45986.339196643516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45986.339196643516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45986.339196643516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45986.339196643516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45986.339196643516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45986.339196643516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45986.339196643516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45986.339196643516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45986.339196643516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45986.339196643516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45986.339196643516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45986.339196643516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45986.339196643516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45986.339196643516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45986.339196643516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45986.339196643516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45986.339196643516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45986.339196643516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45986.339196643516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45986.339196643516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45986.339196643516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45986.339196643516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45986.339196643516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45986.339196643516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45986.339196643516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45986.339196643516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45986.339196643516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45986.339196643516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45986.339196643516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45986.339196643516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45986.339196643516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45986.339196643516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45986.339196643516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45986.339196643516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45986.339196643516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45986.339196643516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45986.339196643516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45986.339196643516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45986.339196643516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45986.339196643516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45986.339196643516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45986.339196643516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45986.339196643516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45986.339196643516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45986.339196643516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45986.339196643516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45986.339196643516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45986.339196643516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45986.339196643516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45986.339196643516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45986.339196643516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45986.339196643516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45986.339196643516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45986.339196643516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45986.339196643516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45986.339196643516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45986.339196643516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45986.339196643516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45986.339196643516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45986.339196643516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45986.339196643516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45986.339196643516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45986.339196643516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45986.339196643516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45986.339196643516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45986.339196643516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45986.339196643516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45986.339196643516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45986.339196643516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45986.339196643516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45986.339196643516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45986.339196643516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45986.339196643516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45986.339196643516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45986.339196643516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45986.339196643516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45986.339196643516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45986.339196643516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45986.339196643516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45986.339196643516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45986.339196643516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45986.339196643516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45986.339196643516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45986.339196643516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45986.339196643516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45986.339196643516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45986.339196643516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45986.339196643516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45986.339196643516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45986.339196643516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45986.339196643516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45986.339196643516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45986.339196643516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45986.339196643516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45986.339196643516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45986.339196643516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45986.339196643516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45986.339196643516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45986.339196643516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45986.339196643516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45986.339196643516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45986.339196643516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45986.339196643516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45986.339196643516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45986.339196643516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45986.339196643516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45986.339196643516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45986.339196643516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45986.339196643516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45986.339196643516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45986.339196643516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45986.339196643516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45986.339196643516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45986.339196643516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45986.339196643516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45986.339196643516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45986.339196643516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45986.339196643516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45986.339196643516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45986.339196643516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45986.339196643516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45986.339196643516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45986.339196643516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45986.339196643516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45986.339196643516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45986.339196643516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45986.339196643516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45986.339196643516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45986.339196643516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45986.339196643516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45986.339196643516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45986.339196643516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45986.339196643516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45986.339196643516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45986.339196643516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45986.339196643516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45986.339196643516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45986.339196643516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45986.339196643516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45986.339196643516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45986.339196643516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45986.339196643516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45986.339196643516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45986.339196643516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45986.339196643516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45986.339196643516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45986.339196643516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45986.339196643516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45986.339196643516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45986.339196643516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45986.339196643516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45986.339196643516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45986.339196643516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45986.339196643516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45986.339196643516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45986.339196643516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45986.339196643516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45986.339196643516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45986.339196643516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45986.339196643516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45986.339196643516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45986.339196643516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45986.339196643516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45986.339196643516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45986.339196643516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45986.339196643516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45986.339196643516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45986.339196643516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45986.339196643516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45986.339196643516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45986.339196643516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45986.339196643516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45986.339196643516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45986.339196643516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45986.339196643516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45986.339196643516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45986.339196643516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45986.339196643516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45986.339196643516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45986.339196643516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45986.339196643516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45986.339196643516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45986.339196643516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45986.339196643516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45986.339196643516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45986.339196643516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45986.339196643516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45986.339196643516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45986.339196643516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45986.339196643516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45986.339196643516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45986.339196643516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45986.339196643516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45986.339196643516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45986.339196643516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45986.339196643516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45986.339196643516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45986.339196643516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45986.339196643516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45986.339196643516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45986.339196643516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45986.339196643516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45986.339196643516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45986.339196643516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45986.339196643516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45986.339196643516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45986.339196643516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45986.339196643516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45986.339196643516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45986.339196643516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45986.339196643516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45986.339196643516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45986.339196643516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45986.339196643516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45986.339196643516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45986.339196643516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45986.339196643516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45986.339196643516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45986.339196643516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45986.339196643516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45986.339196643516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45986.339196643516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45986.339196643516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45986.339196643516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45986.339196643516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45986.339196643516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45986.339196643516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45986.339196643516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45986.339196643516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45986.339196643516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45986.339196643516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45986.339196643516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45986.339196643516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45986.339196643516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45986.339196643516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45986.339196643516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45986.339196643516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45986.339196643516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45986.339196643516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45986.339196643516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45986.339196643516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45986.339196643516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45986.339196643516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45986.339196643516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45986.339196643516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45986.339196643516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45986.339196643516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45986.339196643516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45986.339196643516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45986.339196643516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45986.339196643516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45986.339196643516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45986.339196643516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45986.339196643516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45986.339196643516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45986.339196643516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45986.339196643516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45986.339196643516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45986.339196643516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45986.339196643516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45986.339196643516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45986.339196643516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45986.339196643516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45986.339196643516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45986.339196643516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45986.339196643516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45986.339196643516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45986.339196643516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45986.339196643516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45986.339196643516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45986.339196643516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45986.339196643516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45986.339196643516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45986.339196643516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45986.339196643516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45986.339196643516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45986.339196643516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45986.339196643516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45986.339196643516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45986.339196643516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45986.339196643516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45986.339196643516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45986.339196643516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45986.339196643516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45986.339196643516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45986.339196643516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45986.339196643516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45986.339196643516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45986.339196643516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45986.339196643516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45986.339196643516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45986.339196643516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45986.339196643516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45986.339196643516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45986.339196643516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45986.339196643516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45986.339196643516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45986.339196643516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45986.339196643516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45986.339196643516</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282.85847905091941</v>
      </c>
      <c r="H2" s="95">
        <v>45703.474768518521</v>
      </c>
      <c r="I2" s="95" t="str">
        <f>IFERROR(VLOOKUP(D2,DB!A:F,6,0),"")</f>
        <v>SCECO</v>
      </c>
      <c r="J2" s="95" t="str">
        <f>IFERROR(VLOOKUP(D2,DB!A:G,7,0),"")</f>
        <v>Dead</v>
      </c>
      <c r="K2" s="97" t="s">
        <v>39120</v>
      </c>
      <c r="L2" s="91" t="str">
        <f>IFERROR(VLOOKUP(D2,DB!A:I,9,0),"")</f>
        <v>Latis</v>
      </c>
    </row>
    <row r="3" spans="1:16" ht="15" customHeight="1">
      <c r="A3" s="113"/>
      <c r="B3" s="113" t="str">
        <f>IFERROR(VLOOKUP(D3,DB!A:K,11,0),"")</f>
        <v/>
      </c>
      <c r="C3" s="93"/>
      <c r="D3" s="91" t="s">
        <v>39121</v>
      </c>
      <c r="E3" s="94"/>
      <c r="F3" s="95"/>
      <c r="G3" s="96">
        <f t="shared" ref="G3:G65" ca="1" si="0">IFERROR(NOW()-F3,"")</f>
        <v>45986.339196643516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45986.339196643516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45986.339196643516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45986.339196643516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45986.339196643516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45986.339196643516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45986.339196643516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45986.339196643516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45986.339196643516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45986.339196643516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45986.339196643516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45986.339196643516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45986.339196643516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45986.339196643516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45986.339196643516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45986.339196643516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45986.339196643516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45986.339196643516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45986.339196643516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45986.339196643516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45986.339196643516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45986.339196643516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45986.339196643516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45986.339196643516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45986.339196643516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45986.339196643516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45986.339196643516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45986.339196643516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45986.339196643516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45986.339196643516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45986.339196643516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45986.339196643516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45986.339196643516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45986.339196643516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45986.339196643516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45986.339196643516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45986.339196643516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45986.339196643516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45986.339196643516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45986.339196643516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45986.339196643516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45986.339196643516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45986.339196643516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45986.339196643516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45986.339196643516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45986.339196643516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45986.339196643516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45986.339196643516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45986.339196643516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45986.339196643516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45986.339196643516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45986.339196643516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45986.339196643516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45986.339196643516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45986.339196643516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45986.339196643516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45986.339196643516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45986.339196643516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45986.339196643516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45986.339196643516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45986.339196643516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45986.339196643516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45986.339196643516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45986.339196643516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45986.339196643516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45986.339196643516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45986.339196643516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45986.339196643516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45986.339196643516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45986.339196643516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45986.339196643516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45986.339196643516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45986.339196643516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45986.339196643516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45986.339196643516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45986.339196643516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45986.339196643516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45986.339196643516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45986.339196643516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45986.339196643516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45986.339196643516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45986.339196643516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45986.339196643516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45986.339196643516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45986.339196643516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45986.339196643516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45986.339196643516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45986.339196643516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45986.339196643516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45986.339196643516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45986.339196643516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45986.339196643516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45986.339196643516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45986.339196643516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45986.339196643516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45986.339196643516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45986.339196643516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45986.339196643516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45986.339196643516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45986.339196643516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45986.339196643516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45986.339196643516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45986.339196643516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45986.339196643516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45986.339196643516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45986.339196643516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45986.339196643516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45986.339196643516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45986.339196643516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45986.339196643516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45986.339196643516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45986.339196643516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45986.339196643516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45986.339196643516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45986.339196643516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45986.339196643516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45986.339196643516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45986.339196643516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45986.339196643516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45986.339196643516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45986.339196643516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45986.339196643516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45986.339196643516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45986.339196643516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45986.339196643516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45986.339196643516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45986.339196643516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45986.339196643516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45986.339196643516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45986.339196643516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45986.339196643516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45986.339196643516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45986.339196643516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45986.339196643516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45986.339196643516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45986.339196643516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45986.339196643516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45986.339196643516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45986.339196643516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45986.339196643516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45986.339196643516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45986.339196643516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45986.339196643516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45986.339196643516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45986.339196643516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45986.339196643516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45986.339196643516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45986.339196643516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45986.339196643516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45986.339196643516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45986.339196643516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45986.339196643516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45986.339196643516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45986.339196643516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45986.339196643516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45986.339196643516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45986.339196643516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45986.339196643516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45986.339196643516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45986.339196643516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45986.339196643516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45986.339196643516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45986.339196643516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45986.339196643516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45986.339196643516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45986.339196643516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45986.339196643516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45986.339196643516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45986.339196643516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45986.339196643516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45986.339196643516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45986.339196643516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45986.339196643516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45986.339196643516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45986.339196643516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45986.339196643516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45986.339196643516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45986.339196643516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45986.339196643516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45986.339196643516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45986.339196643516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45986.339196643516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45986.339196643516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45986.339196643516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45986.339196643516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45986.339196643516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45986.339196643516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45986.339196643516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45986.339196643516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45986.339196643516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45986.339196643516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45986.339196643516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45986.339196643516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45986.339196643516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45986.339196643516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45986.339196643516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45986.339196643516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45986.339196643516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45986.339196643516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45986.339196643516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45986.339196643516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45986.339196643516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45986.339196643516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45986.339196643516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45986.339196643516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45986.339196643516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45986.339196643516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45986.339196643516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45986.339196643516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45986.339196643516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45986.339196643516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45986.339196643516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45986.339196643516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45986.339196643516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45986.339196643516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45986.339196643516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45986.339196643516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45986.339196643516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45986.339196643516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45986.339196643516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45986.339196643516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45986.339196643516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45986.339196643516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45986.339196643516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45986.339196643516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45986.339196643516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45986.339196643516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45986.339196643516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45986.339196643516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45986.339196643516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45986.339196643516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45986.339196643516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45986.339196643516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45986.339196643516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45986.339196643516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45986.339196643516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45986.339196643516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45986.339196643516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45986.339196643516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45986.339196643516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45986.339196643516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45986.339196643516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45986.339196643516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45986.339196643516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45986.339196643516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45986.339196643516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45986.339196643516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45986.339196643516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45986.339196643516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45986.339196643516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45986.339196643516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45986.339196643516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45986.339196643516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45986.339196643516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45986.339196643516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45986.339196643516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45986.339196643516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45986.339196643516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45986.339196643516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45986.339196643516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45986.339196643516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45986.339196643516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45986.339196643516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45986.339196643516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45986.339196643516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45986.339196643516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45986.339196643516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45986.339196643516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45986.339196643516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45986.339196643516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45986.339196643516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45986.339196643516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45986.339196643516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45986.339196643516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45986.339196643516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45986.339196643516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45986.339196643516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45986.339196643516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45986.339196643516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45986.339196643516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45986.339196643516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45986.339196643516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45986.339196643516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45986.339196643516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45986.339196643516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45986.339196643516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45986.339196643516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45986.339196643516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45986.339196643516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45986.339196643516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45986.339196643516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45986.339196643516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45986.339196643516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45986.339196643516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45986.339196643516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45986.339196643516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45986.339196643516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45986.339196643516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45986.339196643516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45986.339196643516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45986.339196643516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45986.339196643516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45986.339196643516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45986.339196643516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45986.339196643516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45986.339196643516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45986.339196643516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45986.339196643516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45986.339196643516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45986.339196643516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45986.339196643516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45986.339196643516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45986.339196643516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45986.339196643516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45986.339196643516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45986.339196643516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45986.339196643516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45986.339196643516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45986.339196643516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45986.339196643516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45986.339196643516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45986.339196643516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45986.339196643516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45986.339196643516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45986.339196643516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45986.339196643516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45986.339196643516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45986.339196643516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45986.339196643516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45986.339196643516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45986.339196643516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45986.339196643516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45986.339196643516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45986.339196643516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45986.339196643516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45986.339196643516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45986.339196643516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45986.339196643516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45986.339196643516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45986.339196643516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45986.339196643516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45986.339196643516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45986.339196643516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45986.339196643516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45986.339196643516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45986.339196643516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45986.339196643516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45986.339196643516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45986.339196643516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45986.339196643516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45986.339196643516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45986.339196643516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45986.339196643516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45986.339196643516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45986.339196643516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45986.339196643516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45986.339196643516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45986.339196643516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45986.339196643516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45986.339196643516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45986.339196643516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45986.339196643516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45986.339196643516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45986.339196643516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45986.339196643516</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94.507136458327295</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39106</v>
      </c>
      <c r="F3" s="38">
        <v>45926.188877314817</v>
      </c>
      <c r="G3" s="108">
        <f t="shared" ref="G3" ca="1" si="0">IFERROR(NOW()-F3,"")</f>
        <v>60.15031932869897</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39106</v>
      </c>
      <c r="F4" s="110">
        <v>45948.661111111112</v>
      </c>
      <c r="G4" s="111">
        <f t="shared" ref="G4" ca="1" si="1">IFERROR(NOW()-F4,"")</f>
        <v>37.678085532403202</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4.9658980324020376</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09"/>
      <c r="E6" s="109"/>
      <c r="F6" s="109"/>
      <c r="G6" s="111">
        <f ca="1">IFERROR(NOW()-F6,"")</f>
        <v>45986.339196643516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45986.339196643516</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45986.339196643516</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45986.339196643516</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45986.339196643516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45986.339196643516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45986.339196643516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45986.339196643516</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45986.339196643516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45986.339196643516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45986.339196643516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45986.339196643516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45986.339196643516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45986.339196643516</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45986.339196643516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45986.339196643516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45986.339196643516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45986.339196643516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45986.339196643516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45986.339196643516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45986.339196643516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45986.339196643516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45986.339196643516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45986.339196643516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45986.339196643516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45986.339196643516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45986.339196643516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45986.339196643516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45986.339196643516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45986.339196643516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45986.339196643516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45986.339196643516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45986.339196643516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45986.339196643516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45986.339196643516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45986.339196643516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45986.339196643516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45986.339196643516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45986.339196643516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45986.339196643516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45986.339196643516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45986.339196643516</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39130</v>
      </c>
      <c r="B2" s="137" t="str">
        <f>IFERROR(VLOOKUP(D2,DB!A:K,11,0),"")</f>
        <v>R6</v>
      </c>
      <c r="C2" s="138">
        <v>1</v>
      </c>
      <c r="D2" s="137" t="s">
        <v>37390</v>
      </c>
      <c r="E2" s="109" t="s">
        <v>39021</v>
      </c>
      <c r="F2" s="139">
        <v>45986.22452546296</v>
      </c>
      <c r="G2" s="75">
        <f ca="1">IFERROR(NOW()-F2,"-")</f>
        <v>0.11467118055588799</v>
      </c>
      <c r="H2" s="139">
        <v>45986.2187037037</v>
      </c>
      <c r="I2" s="137" t="str">
        <f>IFERROR(VLOOKUP(D2,DB!A:F,6,0),"")</f>
        <v>Generator-SG</v>
      </c>
      <c r="J2" s="137" t="str">
        <f>IFERROR(VLOOKUP(D2,DB!A:G,7,0),"")</f>
        <v>Vandalized</v>
      </c>
      <c r="K2" s="140" t="s">
        <v>39131</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54"/>
      <c r="E3" s="109"/>
      <c r="F3" s="139"/>
      <c r="G3" s="75">
        <f ca="1">IFERROR(NOW()-F3,"-")</f>
        <v>45986.339196643516</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45986.339196643516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45986.339196643516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45986.339196643516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45986.339196643516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45986.339196643516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45986.339196643516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45986.339196643516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45986.339196643516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45986.339196643516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45986.339196643516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45986.339196643516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45986.339196643516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45986.339196643516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45986.339196643516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45986.339196643516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45986.339196643516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45986.339196643516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45986.339196643516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45986.339196643516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45986.339196643516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45986.339196643516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45986.339196643516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45986.339196643516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45986.339196643516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45986.339196643516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45986.339196643516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45986.339196643516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45986.339196643516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45986.339196643516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45986.339196643516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45986.339196643516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45986.339196643516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45986.339196643516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45986.339196643516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45986.339196643516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45986.339196643516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45986.339196643516</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45986.339196643516</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45986.339196643516</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2025-11-25T05:10:26Z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