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33" documentId="120_S{2AC9BD13-BADA-5192-A53E-5A8FF88502F6}" xr6:coauthVersionLast="47" xr6:coauthVersionMax="47" xr10:uidLastSave="{E198695F-A085-4007-99F8-09867F13E4C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<sst xmlns="http://schemas.openxmlformats.org/spreadsheetml/2006/main" count="180305" uniqueCount="39133">
  <si>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</si>
  <si>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</si>
  <si>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</si>
  <si>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</si>
  <si>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</si>
  <si>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</si>
  <si>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</si>
  <si>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</si>
  <si>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</si>
  <si>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</si>
  <si>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</si>
  <si>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</si>
  <si>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</si>
  <si>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</si>
  <si>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</si>
  <si>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</si>
  <si>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</si>
  <si>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</si>
  <si>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</si>
  <si>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</si>
  <si>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</si>
  <si>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</si>
  <si>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</si>
  <si>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</si>
  <si>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</si>
  <si>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</si>
  <si>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</si>
  <si>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</si>
  <si>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</si>
  <si>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</si>
  <si>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</si>
  <si>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</si>
  <si>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</si>
  <si>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</si>
  <si>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</si>
  <si>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</si>
  <si>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</si>
  <si>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</si>
  <si>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</si>
  <si>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</si>
  <si>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</si>
  <si>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</si>
  <si>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</si>
  <si>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</si>
  <si>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</si>
  <si>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</si>
  <si>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</si>
  <si>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</si>
  <si>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</si>
  <si>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</si>
  <si>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</si>
  <si>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</si>
  <si>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</si>
  <si>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</si>
  <si>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</si>
  <si>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</si>
  <si>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</si>
  <si>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</si>
  <si>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</si>
  <si>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</si>
  <si>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</si>
  <si>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</si>
  <si>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</si>
  <si>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</si>
  <si>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</si>
  <si>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</si>
  <si>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</si>
  <si>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</si>
  <si>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</si>
  <si>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</si>
  <si>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</si>
  <si>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</si>
  <si>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</si>
  <si>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</si>
  <si>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</si>
  <si>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</si>
  <si>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</si>
  <si>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</si>
  <si>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</si>
  <si>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</si>
  <si>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</si>
  <si>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</si>
  <si>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</si>
  <si>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</si>
  <si>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</si>
  <si>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</si>
  <si>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</si>
  <si>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</si>
  <si>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</si>
  <si>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</si>
  <si>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</si>
  <si>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</si>
  <si>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</si>
  <si>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</si>
  <si>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</si>
  <si>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</si>
  <si>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</si>
  <si>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</si>
  <si>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</si>
  <si>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</si>
  <si>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</si>
  <si>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</si>
  <si>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</si>
  <si>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</si>
  <si>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</si>
  <si>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</si>
  <si>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</si>
  <si>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</si>
  <si>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</si>
  <si>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</si>
  <si>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</si>
  <si>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</si>
  <si>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</si>
  <si>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</si>
  <si>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</si>
  <si>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</si>
  <si>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</si>
  <si>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</si>
  <si>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</si>
  <si>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</si>
  <si>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</si>
  <si>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</si>
  <si>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</si>
  <si>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</si>
  <si>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</si>
  <si>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</si>
  <si>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</si>
  <si>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</si>
  <si>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</si>
  <si>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</si>
  <si>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</si>
  <si>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</si>
  <si>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</si>
  <si>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</si>
  <si>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</si>
  <si>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</si>
  <si>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</si>
  <si>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</si>
  <si>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</si>
  <si>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</si>
  <si>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</si>
  <si>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</si>
  <si>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</si>
  <si>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</si>
  <si>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</si>
  <si>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</si>
  <si>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</si>
  <si>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</si>
  <si>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</si>
  <si>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</si>
  <si>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</si>
  <si>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</si>
  <si>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</si>
  <si>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</si>
  <si>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</si>
  <si>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</si>
  <si>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</si>
  <si>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</si>
  <si>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</si>
  <si>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</si>
  <si>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</si>
  <si>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</si>
  <si>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</si>
  <si>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</si>
  <si>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</si>
  <si>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</si>
  <si>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</si>
  <si>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</si>
  <si>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</si>
  <si>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</si>
  <si>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</si>
  <si>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</si>
  <si>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</si>
  <si>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</si>
  <si>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</si>
  <si>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</si>
  <si>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</si>
  <si>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</si>
  <si>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</si>
  <si>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</si>
  <si>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</si>
  <si>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</si>
  <si>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</si>
  <si>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</si>
  <si>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</si>
  <si>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</si>
  <si>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</si>
  <si>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</si>
  <si>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</si>
  <si>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</si>
  <si>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</si>
  <si>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</si>
  <si>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</si>
  <si>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</si>
  <si>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</si>
  <si>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</si>
  <si>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</si>
  <si>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</si>
  <si>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</si>
  <si>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</si>
  <si>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</si>
  <si>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</si>
  <si>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</si>
  <si>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</si>
  <si>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</si>
  <si>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</si>
  <si>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</si>
  <si>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</si>
  <si>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</si>
  <si>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</si>
  <si>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</si>
  <si>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</si>
  <si>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</si>
  <si>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</si>
  <si>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</si>
  <si>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</si>
  <si>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</si>
  <si>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</si>
  <si>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</si>
  <si>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</si>
  <si>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</si>
  <si>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</si>
  <si>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</si>
  <si>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</si>
  <si>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</si>
  <si>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</si>
  <si>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</si>
  <si>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</si>
  <si>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</si>
  <si>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</si>
  <si>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</si>
  <si>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</si>
  <si>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</si>
  <si>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</si>
  <si>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</si>
  <si>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</si>
  <si>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</si>
  <si>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</si>
  <si>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</si>
  <si>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</si>
  <si>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</si>
  <si>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</si>
  <si>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</si>
  <si>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</si>
  <si>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</si>
  <si>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</si>
  <si>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</si>
  <si>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</si>
  <si>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</si>
  <si>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</si>
  <si>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</si>
  <si>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</si>
  <si>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</si>
  <si>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</si>
  <si>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</si>
  <si>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</si>
  <si>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</si>
  <si>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</si>
  <si>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</si>
  <si>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</si>
  <si>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</si>
  <si>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</si>
  <si>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</si>
  <si>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</si>
  <si>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</si>
  <si>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</si>
  <si>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</si>
  <si>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</si>
  <si>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</si>
  <si>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</si>
  <si>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</si>
  <si>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</si>
  <si>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</si>
  <si>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</si>
  <si>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</si>
  <si>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</si>
  <si>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</si>
  <si>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</si>
  <si>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</si>
  <si>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</si>
  <si>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</si>
  <si>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</si>
  <si>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</si>
  <si>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</si>
  <si>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</si>
  <si>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</si>
  <si>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</si>
  <si>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</si>
  <si>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</si>
  <si>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</si>
  <si>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</si>
  <si>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</si>
  <si>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</si>
  <si>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</si>
  <si>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</si>
  <si>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</si>
  <si>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</si>
  <si>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</si>
  <si>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</si>
  <si>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</si>
  <si>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</si>
  <si>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</si>
  <si>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</si>
  <si>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</si>
  <si>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</si>
  <si>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</si>
  <si>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</si>
  <si>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</si>
  <si>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</si>
  <si>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</si>
  <si>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</si>
  <si>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</si>
  <si>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</si>
  <si>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</si>
  <si>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</si>
  <si>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</si>
  <si>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</si>
  <si>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</si>
  <si>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</si>
  <si>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</si>
  <si>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</si>
  <si>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</si>
  <si>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</si>
  <si>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</si>
  <si>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</si>
  <si>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</si>
  <si>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</si>
  <si>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</si>
  <si>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</si>
  <si>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</si>
  <si>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</si>
  <si>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</si>
  <si>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</si>
  <si>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</si>
  <si>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</si>
  <si>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</si>
  <si>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</si>
  <si>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</si>
  <si>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</si>
  <si>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</si>
  <si>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</si>
  <si>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</si>
  <si>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</si>
  <si>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</si>
  <si>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</si>
  <si>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</si>
  <si>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</si>
  <si>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</si>
  <si>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</si>
  <si>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</si>
  <si>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</si>
  <si>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</si>
  <si>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</si>
  <si>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</si>
  <si>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</si>
  <si>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</si>
  <si>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</si>
  <si>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</si>
  <si>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</si>
  <si>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</si>
  <si>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</si>
  <si>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</si>
  <si>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</si>
  <si>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</si>
  <si>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</si>
  <si>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</si>
  <si>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</si>
  <si>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</si>
  <si>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</si>
  <si>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</si>
  <si>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</si>
  <si>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</si>
  <si>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</si>
  <si>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</si>
  <si>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</si>
  <si>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</si>
  <si>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</si>
  <si>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</si>
  <si>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</si>
  <si>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</si>
  <si>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</si>
  <si>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</si>
  <si>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</si>
  <si>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</si>
  <si>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</si>
  <si>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</si>
  <si>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</si>
  <si>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</si>
  <si>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</si>
  <si>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</si>
  <si>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</si>
  <si>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</si>
  <si>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</si>
  <si>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</si>
  <si>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</si>
  <si>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</si>
  <si>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</si>
  <si>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</si>
  <si>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</si>
  <si>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</si>
  <si>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</si>
  <si>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</si>
  <si>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</si>
  <si>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</si>
  <si>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</si>
  <si>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</si>
  <si>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</si>
  <si>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</si>
  <si>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</si>
  <si>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</si>
  <si>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</si>
  <si>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</si>
  <si>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</si>
  <si>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</si>
  <si>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</si>
  <si>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</si>
  <si>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</si>
  <si>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</si>
  <si>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</si>
  <si>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</si>
  <si>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</si>
  <si>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</si>
  <si>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</si>
  <si>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</si>
  <si>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</si>
  <si>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</si>
  <si>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</si>
  <si>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</si>
  <si>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</si>
  <si>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</si>
  <si>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</si>
  <si>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</si>
  <si>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</si>
  <si>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</si>
  <si>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</si>
  <si>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</si>
  <si>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</si>
  <si>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</si>
  <si>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</si>
  <si>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</si>
  <si>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</si>
  <si>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</si>
  <si>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</si>
  <si>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</si>
  <si>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</si>
  <si>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</si>
  <si>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</si>
  <si>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</si>
  <si>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</si>
  <si>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</si>
  <si>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</si>
  <si>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</si>
  <si>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</si>
  <si>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</si>
  <si>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</si>
  <si>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</si>
  <si>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</si>
  <si>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</si>
  <si>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</si>
  <si>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</si>
  <si>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</si>
  <si>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</si>
  <si>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</si>
  <si>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</si>
  <si>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</si>
  <si>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</si>
  <si>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</si>
  <si>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</si>
  <si>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</si>
  <si>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</si>
  <si>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</si>
  <si>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</si>
  <si>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</si>
  <si>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</si>
  <si>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</si>
  <si>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</si>
  <si>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</si>
  <si>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</si>
  <si>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</si>
  <si>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</si>
  <si>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</si>
  <si>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</si>
  <si>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</si>
  <si>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</si>
  <si>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</si>
  <si>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</si>
  <si>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</si>
  <si>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</si>
  <si>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</si>
  <si>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</si>
  <si>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</si>
  <si>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</si>
  <si>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</si>
  <si>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</si>
  <si>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</si>
  <si>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</si>
  <si>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</si>
  <si>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</si>
  <si>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</si>
  <si>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</si>
  <si>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</si>
  <si>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</si>
  <si>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</si>
  <si>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</si>
  <si>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</si>
  <si>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</si>
  <si>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</si>
  <si>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</si>
  <si>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</si>
  <si>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</si>
  <si>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</si>
  <si>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</si>
  <si>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</si>
  <si>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</si>
  <si>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</si>
  <si>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</si>
  <si>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</si>
  <si>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</si>
  <si>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</si>
  <si>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</si>
  <si>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</si>
  <si>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</si>
  <si>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</si>
  <si>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</si>
  <si>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</si>
  <si>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</si>
  <si>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</si>
  <si>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</si>
  <si>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</si>
  <si>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</si>
  <si>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</si>
  <si>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</si>
  <si>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</si>
  <si>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</si>
  <si>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</si>
  <si>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</si>
  <si>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</si>
  <si>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</si>
  <si>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</si>
  <si>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</si>
  <si>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</si>
  <si>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</si>
  <si>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</si>
  <si>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</si>
  <si>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</si>
  <si>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</si>
  <si>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</si>
  <si>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</si>
  <si>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</si>
  <si>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</si>
  <si>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</si>
  <si>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</si>
  <si>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</si>
  <si>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</si>
  <si>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</si>
  <si>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</si>
  <si>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</si>
  <si>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</si>
  <si>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</si>
  <si>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</si>
  <si>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</si>
  <si>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</si>
  <si>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</si>
  <si>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</si>
  <si>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</si>
  <si>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</si>
  <si>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</si>
  <si>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</si>
  <si>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</si>
  <si>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</si>
  <si>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</si>
  <si>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</si>
  <si>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</si>
  <si>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</si>
  <si>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</si>
  <si>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</si>
  <si>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</si>
  <si>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</si>
  <si>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</si>
  <si>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</si>
  <si>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</si>
  <si>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</si>
  <si>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</si>
  <si>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</si>
  <si>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</si>
  <si>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</si>
  <si>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</si>
  <si>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</si>
  <si>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</si>
  <si>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</si>
  <si>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</si>
  <si>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</si>
  <si>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</si>
  <si>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</si>
  <si>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</si>
  <si>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</si>
  <si>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</si>
  <si>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</si>
  <si>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</si>
  <si>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</si>
  <si>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</si>
  <si>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</si>
  <si>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</si>
  <si>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</si>
  <si>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</si>
  <si>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</si>
  <si>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</si>
  <si>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</si>
  <si>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</si>
  <si>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</si>
  <si>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</si>
  <si>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</si>
  <si>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</si>
  <si>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</si>
  <si>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</si>
  <si>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</si>
  <si>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</si>
  <si>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</si>
  <si>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</si>
  <si>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</si>
  <si>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</si>
  <si>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</si>
  <si>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</si>
  <si>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</si>
  <si>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</si>
  <si>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</si>
  <si>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</si>
  <si>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</si>
  <si>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</si>
  <si>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</si>
  <si>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</si>
  <si>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</si>
  <si>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</si>
  <si>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</si>
  <si>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</si>
  <si>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</si>
  <si>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</si>
  <si>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</si>
  <si>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</si>
  <si>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</si>
  <si>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</si>
  <si>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</si>
  <si>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</si>
  <si>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</si>
  <si>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</si>
  <si>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</si>
  <si>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</si>
  <si>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</si>
  <si>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</si>
  <si>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</si>
  <si>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</si>
  <si>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</si>
  <si>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</si>
  <si>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</si>
  <si>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</si>
  <si>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</si>
  <si>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</si>
  <si>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</si>
  <si>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</si>
  <si>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</si>
  <si>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</si>
  <si>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</si>
  <si>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</si>
  <si>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</si>
  <si>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</si>
  <si>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</si>
  <si>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</si>
  <si>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</si>
  <si>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</si>
  <si>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</si>
  <si>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</si>
  <si>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</si>
  <si>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</si>
  <si>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</si>
  <si>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</si>
  <si>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</si>
  <si>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</si>
  <si>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</si>
  <si>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</si>
  <si>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</si>
  <si>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</si>
  <si>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</si>
  <si>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</si>
  <si>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</si>
  <si>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</si>
  <si>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</si>
  <si>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</si>
  <si>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</si>
  <si>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</si>
  <si>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</si>
  <si>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</si>
  <si>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</si>
  <si>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</si>
  <si>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</si>
  <si>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</si>
  <si>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</si>
  <si>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</si>
  <si>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</si>
  <si>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</si>
  <si>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</si>
  <si>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</si>
  <si>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</si>
  <si>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</si>
  <si>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</si>
  <si>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</si>
  <si>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</si>
  <si>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</si>
  <si>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</si>
  <si>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</si>
  <si>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</si>
  <si>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</si>
  <si>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</si>
  <si>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</si>
  <si>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</si>
  <si>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</si>
  <si>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</si>
  <si>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</si>
  <si>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</si>
  <si>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</si>
  <si>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</si>
  <si>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</si>
  <si>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</si>
  <si>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</si>
  <si>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</si>
  <si>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</si>
  <si>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</si>
  <si>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</si>
  <si>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</si>
  <si>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</si>
  <si>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</si>
  <si>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</si>
  <si>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</si>
  <si>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</si>
  <si>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</si>
  <si>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</si>
  <si>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</si>
  <si>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</si>
  <si>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</si>
  <si>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</si>
  <si>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</si>
  <si>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</si>
  <si>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</si>
  <si>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</si>
  <si>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</si>
  <si>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</si>
  <si>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</si>
  <si>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</si>
  <si>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</si>
  <si>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</si>
  <si>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</si>
  <si>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</si>
  <si>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</si>
  <si>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</si>
  <si>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</si>
  <si>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</si>
  <si>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</si>
  <si>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</si>
  <si>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</si>
  <si>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</si>
  <si>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</si>
  <si>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</si>
  <si>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</si>
  <si>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</si>
  <si>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</si>
  <si>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</si>
  <si>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</si>
  <si>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</si>
  <si>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</si>
  <si>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</si>
  <si>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</si>
  <si>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</si>
  <si>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</si>
  <si>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</si>
  <si>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</si>
  <si>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</si>
  <si>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</si>
  <si>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</si>
  <si>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</si>
  <si>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</si>
  <si>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</si>
  <si>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</si>
  <si>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</si>
  <si>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</si>
  <si>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</si>
  <si>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</si>
  <si>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</si>
  <si>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</si>
  <si>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</si>
  <si>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</si>
  <si>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</si>
  <si>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</si>
  <si>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</si>
  <si>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</si>
  <si>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</si>
  <si>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</si>
  <si>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</si>
  <si>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</si>
  <si>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</si>
  <si>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</si>
  <si>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</si>
  <si>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</si>
  <si>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</si>
  <si>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</si>
  <si>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</si>
  <si>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</si>
  <si>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</si>
  <si>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</si>
  <si>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</si>
  <si>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</si>
  <si>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</si>
  <si>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</si>
  <si>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</si>
  <si>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</si>
  <si>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</si>
  <si>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</si>
  <si>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</si>
  <si>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</si>
  <si>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</si>
  <si>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</si>
  <si>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</si>
  <si>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</si>
  <si>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</si>
  <si>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</si>
  <si>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</si>
  <si>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</si>
  <si>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</si>
  <si>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</si>
  <si>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</si>
  <si>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</si>
  <si>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</si>
  <si>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</si>
  <si>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</si>
  <si>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</si>
  <si>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</si>
  <si>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</si>
  <si>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</si>
  <si>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</si>
  <si>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</si>
  <si>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</si>
  <si>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</si>
  <si>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</si>
  <si>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</si>
  <si>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</si>
  <si>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</si>
  <si>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</si>
  <si>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</si>
  <si>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</si>
  <si>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</si>
  <si>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</si>
  <si>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</si>
  <si>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</si>
  <si>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</si>
  <si>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</si>
  <si>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</si>
  <si>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</si>
  <si>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</si>
  <si>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</si>
  <si>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</si>
  <si>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</si>
  <si>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</si>
  <si>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</si>
  <si>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</si>
  <si>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</si>
  <si>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</si>
  <si>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</si>
  <si>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</si>
  <si>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</si>
  <si>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</si>
  <si>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</si>
  <si>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</si>
  <si>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</si>
  <si>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</si>
  <si>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</si>
  <si>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</si>
  <si>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</si>
  <si>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</si>
  <si>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</si>
  <si>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</si>
  <si>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</si>
  <si>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</si>
  <si>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</si>
  <si>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</si>
  <si>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</si>
  <si>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</si>
  <si>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</si>
  <si>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</si>
  <si>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</si>
  <si>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</si>
  <si>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</si>
  <si>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</si>
  <si>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</si>
  <si>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</si>
  <si>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</si>
  <si>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</si>
  <si>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</si>
  <si>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</si>
  <si>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</si>
  <si>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</si>
  <si>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</si>
  <si>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</si>
  <si>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</si>
  <si>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</si>
  <si>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</si>
  <si>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</si>
  <si>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</si>
  <si>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</si>
  <si>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</si>
  <si>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</si>
  <si>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</si>
  <si>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</si>
  <si>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</si>
  <si>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</si>
  <si>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</si>
  <si>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</si>
  <si>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</si>
  <si>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</si>
  <si>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</si>
  <si>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</si>
  <si>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</si>
  <si>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</si>
  <si>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</si>
  <si>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</si>
  <si>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</si>
  <si>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</si>
  <si>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</si>
  <si>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</si>
  <si>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</si>
  <si>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</si>
  <si>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</si>
  <si>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</si>
  <si>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</si>
  <si>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</si>
  <si>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</si>
  <si>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</si>
  <si>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</si>
  <si>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</si>
  <si>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</si>
  <si>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</si>
  <si>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</si>
  <si>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</si>
  <si>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</si>
  <si>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</si>
  <si>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</si>
  <si>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</si>
  <si>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</si>
  <si>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</si>
  <si>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</si>
  <si>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</si>
  <si>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</si>
  <si>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</si>
  <si>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</si>
  <si>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</si>
  <si>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</si>
  <si>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</si>
  <si>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</si>
  <si>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</si>
  <si>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</si>
  <si>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</si>
  <si>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</si>
  <si>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</si>
  <si>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</si>
  <si>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</si>
  <si>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</si>
  <si>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</si>
  <si>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</si>
  <si>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</si>
  <si>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</si>
  <si>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</si>
  <si>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</si>
  <si>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</si>
  <si>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</si>
  <si>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</si>
  <si>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</si>
  <si>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</si>
  <si>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</si>
  <si>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</si>
  <si>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</si>
  <si>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</si>
  <si>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</si>
  <si>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</si>
  <si>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</si>
  <si>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</si>
  <si>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</si>
  <si>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</si>
  <si>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</si>
  <si>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</si>
  <si>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</si>
  <si>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</si>
  <si>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</si>
  <si>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</si>
  <si>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</si>
  <si>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</si>
  <si>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</si>
  <si>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</si>
  <si>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</si>
  <si>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</si>
  <si>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</si>
  <si>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</si>
  <si>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</si>
  <si>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</si>
  <si>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</si>
  <si>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</si>
  <si>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</si>
  <si>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</si>
  <si>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</si>
  <si>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</si>
  <si>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</si>
  <si>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</si>
  <si>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</si>
  <si>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</si>
  <si>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</si>
  <si>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</si>
  <si>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</si>
  <si>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</si>
  <si>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</si>
  <si>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</si>
  <si>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</si>
  <si>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</si>
  <si>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</si>
  <si>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</si>
  <si>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</si>
  <si>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</si>
  <si>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</si>
  <si>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</si>
  <si>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</si>
  <si>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</si>
  <si>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</si>
  <si>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</si>
  <si>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</si>
  <si>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</si>
  <si>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</si>
  <si>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</si>
  <si>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</si>
  <si>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</si>
  <si>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</si>
  <si>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</si>
  <si>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</si>
  <si>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</si>
  <si>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</si>
  <si>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</si>
  <si>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</si>
  <si>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</si>
  <si>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</si>
  <si>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</si>
  <si>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</si>
  <si>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</si>
  <si>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</si>
  <si>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</si>
  <si>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</si>
  <si>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</si>
  <si>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</si>
  <si>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</si>
  <si>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</si>
  <si>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</si>
  <si>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</si>
  <si>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</si>
  <si>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</si>
  <si>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</si>
  <si>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</si>
  <si>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</si>
  <si>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</si>
  <si>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</si>
  <si>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</si>
  <si>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</si>
  <si>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</si>
  <si>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</si>
  <si>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</si>
  <si>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</si>
  <si>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</si>
  <si>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</si>
  <si>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</si>
  <si>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</si>
  <si>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</si>
  <si>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</si>
  <si>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</si>
  <si>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</si>
  <si>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</si>
  <si>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</si>
  <si>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</si>
  <si>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</si>
  <si>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</si>
  <si>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</si>
  <si>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</si>
  <si>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</si>
  <si>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</si>
  <si>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</si>
  <si>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</si>
  <si>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</si>
  <si>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</si>
  <si>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</si>
  <si>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</si>
  <si>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</si>
  <si>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</si>
  <si>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</si>
  <si>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</si>
  <si>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</si>
  <si>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</si>
  <si>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</si>
  <si>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</si>
  <si>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</si>
  <si>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</si>
  <si>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</si>
  <si>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</si>
  <si>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</si>
  <si>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</si>
  <si>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</si>
  <si>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</si>
  <si>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</si>
  <si>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</si>
  <si>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</si>
  <si>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</si>
  <si>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</si>
  <si>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</si>
  <si>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</si>
  <si>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</si>
  <si>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</si>
  <si>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</si>
  <si>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</si>
  <si>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</si>
  <si>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</si>
  <si>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</si>
  <si>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</si>
  <si>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</si>
  <si>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</si>
  <si>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</si>
  <si>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</si>
  <si>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</si>
  <si>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</si>
  <si>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</si>
  <si>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</si>
  <si>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</si>
  <si>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</si>
  <si>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</si>
  <si>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</si>
  <si>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</si>
  <si>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</si>
  <si>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</si>
  <si>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</si>
  <si>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</si>
  <si>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</si>
  <si>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</si>
  <si>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</si>
  <si>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</si>
  <si>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</si>
  <si>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</si>
  <si>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</si>
  <si>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</si>
  <si>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</si>
  <si>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</si>
  <si>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</si>
  <si>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</si>
  <si>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</si>
  <si>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</si>
  <si>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</si>
  <si>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</si>
  <si>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</si>
  <si>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</si>
  <si>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</si>
  <si>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</si>
  <si>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</si>
  <si>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</si>
  <si>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</si>
  <si>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</si>
  <si>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</si>
  <si>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</si>
  <si>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</si>
  <si>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</si>
  <si>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</si>
  <si>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</si>
  <si>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</si>
  <si>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</si>
  <si>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</si>
  <si>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</si>
  <si>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</si>
  <si>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</si>
  <si>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</si>
  <si>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</si>
  <si>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</si>
  <si>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</si>
  <si>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</si>
  <si>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</si>
  <si>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</si>
  <si>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</si>
  <si>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</si>
  <si>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</si>
  <si>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</si>
  <si>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</si>
  <si>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</si>
  <si>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</si>
  <si>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</si>
  <si>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</si>
  <si>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</si>
  <si>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</si>
  <si>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</si>
  <si>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</si>
  <si>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</si>
  <si>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</si>
  <si>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</si>
  <si>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</si>
  <si>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</si>
  <si>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</si>
  <si>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</si>
  <si>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</si>
  <si>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</si>
  <si>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</si>
  <si>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</si>
  <si>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</si>
  <si>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</si>
  <si>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</si>
  <si>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</si>
  <si>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</si>
  <si>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</si>
  <si>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</si>
  <si>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</si>
  <si>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</si>
  <si>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</si>
  <si>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</si>
  <si>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</si>
  <si>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</si>
  <si>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</si>
  <si>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</si>
  <si>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</si>
  <si>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</si>
  <si>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</si>
  <si>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</si>
  <si>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</si>
  <si>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</si>
  <si>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</si>
  <si>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</si>
  <si>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</si>
  <si>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</si>
  <si>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</si>
  <si>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</si>
  <si>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</si>
  <si>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</si>
  <si>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</si>
  <si>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</si>
  <si>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</si>
  <si>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</si>
  <si>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</si>
  <si>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</si>
  <si>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</si>
  <si>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</si>
  <si>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</si>
  <si>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</si>
  <si>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</si>
  <si>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</si>
  <si>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</si>
  <si>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</si>
  <si>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</si>
  <si>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</si>
  <si>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</si>
  <si>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</si>
  <si>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</si>
  <si>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</si>
  <si>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</si>
  <si>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</si>
  <si>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</si>
  <si>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</si>
  <si>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</si>
  <si>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</si>
  <si>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</si>
  <si>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</si>
  <si>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</si>
  <si>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</si>
  <si>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</si>
  <si>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</si>
  <si>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</si>
  <si>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</si>
  <si>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</si>
  <si>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</si>
  <si>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</si>
  <si>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</si>
  <si>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</si>
  <si>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</si>
  <si>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</si>
  <si>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</si>
  <si>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</si>
  <si>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</si>
  <si>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</si>
  <si>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</si>
  <si>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</si>
  <si>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</si>
  <si>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</si>
  <si>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</si>
  <si>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</si>
  <si>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</si>
  <si>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</si>
  <si>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</si>
  <si>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</si>
  <si>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</si>
  <si>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</si>
  <si>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</si>
  <si>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</si>
  <si>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</si>
  <si>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</si>
  <si>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</si>
  <si>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</si>
  <si>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</si>
  <si>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</si>
  <si>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</si>
  <si>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</si>
  <si>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</si>
  <si>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</si>
  <si>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</si>
  <si>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</si>
  <si>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</si>
  <si>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</si>
  <si>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</si>
  <si>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</si>
  <si>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</si>
  <si>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</si>
  <si>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</si>
  <si>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</si>
  <si>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</si>
  <si>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</si>
  <si>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</si>
  <si>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</si>
  <si>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</si>
  <si>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</si>
  <si>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</si>
  <si>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</si>
  <si>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</si>
  <si>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</si>
  <si>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</si>
  <si>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</si>
  <si>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</si>
  <si>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</si>
  <si>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</si>
  <si>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</si>
  <si>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</si>
  <si>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</si>
  <si>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</si>
  <si>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</si>
  <si>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</si>
  <si>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</si>
  <si>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</si>
  <si>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</si>
  <si>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</si>
  <si>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</si>
  <si>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</si>
  <si>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</si>
  <si>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</si>
  <si>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</si>
  <si>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</si>
  <si>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</si>
  <si>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</si>
  <si>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</si>
  <si>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</si>
  <si>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</si>
  <si>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</si>
  <si>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</si>
  <si>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</si>
  <si>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</si>
  <si>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</si>
  <si>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</si>
  <si>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</si>
  <si>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</si>
  <si>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</si>
  <si>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</si>
  <si>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</si>
  <si>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</si>
  <si>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</si>
  <si>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</si>
  <si>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</si>
  <si>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</si>
  <si>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</si>
  <si>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</si>
  <si>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</si>
  <si>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</si>
  <si>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</si>
  <si>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</si>
  <si>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</si>
  <si>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</si>
  <si>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</si>
  <si>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</si>
  <si>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</si>
  <si>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</si>
  <si>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</si>
  <si>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</si>
  <si>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</si>
  <si>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</si>
  <si>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</si>
  <si>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</si>
  <si>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</si>
  <si>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</si>
  <si>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</si>
  <si>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</si>
  <si>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</si>
  <si>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</si>
  <si>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</si>
  <si>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</si>
  <si>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</si>
  <si>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</si>
  <si>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</si>
  <si>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</si>
  <si>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</si>
  <si>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</si>
  <si>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</si>
  <si>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</si>
  <si>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</si>
  <si>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</si>
  <si>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</si>
  <si>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</si>
  <si>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</si>
  <si>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</si>
  <si>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</si>
  <si>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</si>
  <si>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</si>
  <si>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</si>
  <si>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</si>
  <si>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</si>
  <si>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</si>
  <si>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</si>
  <si>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</si>
  <si>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</si>
  <si>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</si>
  <si>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</si>
  <si>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</si>
  <si>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</si>
  <si>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</si>
  <si>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</si>
  <si>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</si>
  <si>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</si>
  <si>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</si>
  <si>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</si>
  <si>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</si>
  <si>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</si>
  <si>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</si>
  <si>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</si>
  <si>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</si>
  <si>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</si>
  <si>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</si>
  <si>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</si>
  <si>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</si>
  <si>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</si>
  <si>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</si>
  <si>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</si>
  <si>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</si>
  <si>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</si>
  <si>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</si>
  <si>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</si>
  <si>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</si>
  <si>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</si>
  <si>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</si>
  <si>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</si>
  <si>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</si>
  <si>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</si>
  <si>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</si>
  <si>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</si>
  <si>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</si>
  <si>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</si>
  <si>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</si>
  <si>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</si>
  <si>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</si>
  <si>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</si>
  <si>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</si>
  <si>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</si>
  <si>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</si>
  <si>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</si>
  <si>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</si>
  <si>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</si>
  <si>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</si>
  <si>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</si>
  <si>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</si>
  <si>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</si>
  <si>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</si>
  <si>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</si>
  <si>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</si>
  <si>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</si>
  <si>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</si>
  <si>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</si>
  <si>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</si>
  <si>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</si>
  <si>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</si>
  <si>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</si>
  <si>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</si>
  <si>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</si>
  <si>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</si>
  <si>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</si>
  <si>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</si>
  <si>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</si>
  <si>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</si>
  <si>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</si>
  <si>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</si>
  <si>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</si>
  <si>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</si>
  <si>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</si>
  <si>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</si>
  <si>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</si>
  <si>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</si>
  <si>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</si>
  <si>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</si>
  <si>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</si>
  <si>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</si>
  <si>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</si>
  <si>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</si>
  <si>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</si>
  <si>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</si>
  <si>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</si>
  <si>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</si>
  <si>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</si>
  <si>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</si>
  <si>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</si>
  <si>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</si>
  <si>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</si>
  <si>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</si>
  <si>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</si>
  <si>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</si>
  <si>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</si>
  <si>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</si>
  <si>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</si>
  <si>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</si>
  <si>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</si>
  <si>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</si>
  <si>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</si>
  <si>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</si>
  <si>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</si>
  <si>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</si>
  <si>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</si>
  <si>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</si>
  <si>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</si>
  <si>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</si>
  <si>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</si>
  <si>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</si>
  <si>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</si>
  <si>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</si>
  <si>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</si>
  <si>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</si>
  <si>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</si>
  <si>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</si>
  <si>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</si>
  <si>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</si>
  <si>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</si>
  <si>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</si>
  <si>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</si>
  <si>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</si>
  <si>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</si>
  <si>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</si>
  <si>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</si>
  <si>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</si>
  <si>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</si>
  <si>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</si>
  <si>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</si>
  <si>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</si>
  <si>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</si>
  <si>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</si>
  <si>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</si>
  <si>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</si>
  <si>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</si>
  <si>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</si>
  <si>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</si>
  <si>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</si>
  <si>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</si>
  <si>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</si>
  <si>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</si>
  <si>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</si>
  <si>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</si>
  <si>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</si>
  <si>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</si>
  <si>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</si>
  <si>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</si>
  <si>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</si>
  <si>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</si>
  <si>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</si>
  <si>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</si>
  <si>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</si>
  <si>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</si>
  <si>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</si>
  <si>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</si>
  <si>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</si>
  <si>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</si>
  <si>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</si>
  <si>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</si>
  <si>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</si>
  <si>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</si>
  <si>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</si>
  <si>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</si>
  <si>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</si>
  <si>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</si>
  <si>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</si>
  <si>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</si>
  <si>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</si>
  <si>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</si>
  <si>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</si>
  <si>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</si>
  <si>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</si>
  <si>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</si>
  <si>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</si>
  <si>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</si>
  <si>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</si>
  <si>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</si>
  <si>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</si>
  <si>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</si>
  <si>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</si>
  <si>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</si>
  <si>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</si>
  <si>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</si>
  <si>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</si>
  <si>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</si>
  <si>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</si>
  <si>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</si>
  <si>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</si>
  <si>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</si>
  <si>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</si>
  <si>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</si>
  <si>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</si>
  <si>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</si>
  <si>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</si>
  <si>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</si>
  <si>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</si>
  <si>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</si>
  <si>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</si>
  <si>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</si>
  <si>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</si>
  <si>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</si>
  <si>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</si>
  <si>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</si>
  <si>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</si>
  <si>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</si>
  <si>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</si>
  <si>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</si>
  <si>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</si>
  <si>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</si>
  <si>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</si>
  <si>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</si>
  <si>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</si>
  <si>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</si>
  <si>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</si>
  <si>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</si>
  <si>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</si>
  <si>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</si>
  <si>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</si>
  <si>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</si>
  <si>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</si>
  <si>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</si>
  <si>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</si>
  <si>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</si>
  <si>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</si>
  <si>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</si>
  <si>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</si>
  <si>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</si>
  <si>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</si>
  <si>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</si>
  <si>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</si>
  <si>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</si>
  <si>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</si>
  <si>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</si>
  <si>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</si>
  <si>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</si>
  <si>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</si>
  <si>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</si>
  <si>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</si>
  <si>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</si>
  <si>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</si>
  <si>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</si>
  <si>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</si>
  <si>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</si>
  <si>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</si>
  <si>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</si>
  <si>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</si>
  <si>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</si>
  <si>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</si>
  <si>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</si>
  <si>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</si>
  <si>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</si>
  <si>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</si>
  <si>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</si>
  <si>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</si>
  <si>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</si>
  <si>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</si>
  <si>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</si>
  <si>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</si>
  <si>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</si>
  <si>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</si>
  <si>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</si>
  <si>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</si>
  <si>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</si>
  <si>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</si>
  <si>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</si>
  <si>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</si>
  <si>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</si>
  <si>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</si>
  <si>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</si>
  <si>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</si>
  <si>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</si>
  <si>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</si>
  <si>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</si>
  <si>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</si>
  <si>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</si>
  <si>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</si>
  <si>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</si>
  <si>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</si>
  <si>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</si>
  <si>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</si>
  <si>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</si>
  <si>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</si>
  <si>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</si>
  <si>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</si>
  <si>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</si>
  <si>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</si>
  <si>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</si>
  <si>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</si>
  <si>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</si>
  <si>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</si>
  <si>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</si>
  <si>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</si>
  <si>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</si>
  <si>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</si>
  <si>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</si>
  <si>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</si>
  <si>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</si>
  <si>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</si>
  <si>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</si>
  <si>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</si>
  <si>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</si>
  <si>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</si>
  <si>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</si>
  <si>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</si>
  <si>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</si>
  <si>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</si>
  <si>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</si>
  <si>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</si>
  <si>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</si>
  <si>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</si>
  <si>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</si>
  <si>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</si>
  <si>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</si>
  <si>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</si>
  <si>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</si>
  <si>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</si>
  <si>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</si>
  <si>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</si>
  <si>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</si>
  <si>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</si>
  <si>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</si>
  <si>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</si>
  <si>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</si>
  <si>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</si>
  <si>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</si>
  <si>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</si>
  <si>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</si>
  <si>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</si>
  <si>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</si>
  <si>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</si>
  <si>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</si>
  <si>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</si>
  <si>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</si>
  <si>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</si>
  <si>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</si>
  <si>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</si>
  <si>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</si>
  <si>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</si>
  <si>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</si>
  <si>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</si>
  <si>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</si>
  <si>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</si>
  <si>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</si>
  <si>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</si>
  <si>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</si>
  <si>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</si>
  <si>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</si>
  <si>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</si>
  <si>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</si>
  <si>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</si>
  <si>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</si>
  <si>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</si>
  <si>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</si>
  <si>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</si>
  <si>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</si>
  <si>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</si>
  <si>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</si>
  <si>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</si>
  <si>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</si>
  <si>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</si>
  <si>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</si>
  <si>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</si>
  <si>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</si>
  <si>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</si>
  <si>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</si>
  <si>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</si>
  <si>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</si>
  <si>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</si>
  <si>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</si>
  <si>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</si>
  <si>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</si>
  <si>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</si>
  <si>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</si>
  <si>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</si>
  <si>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</si>
  <si>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</si>
  <si>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</si>
  <si>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</si>
  <si>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</si>
  <si>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</si>
  <si>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</si>
  <si>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</si>
  <si>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</si>
  <si>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</si>
  <si>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</si>
  <si>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</si>
  <si>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</si>
  <si>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</si>
  <si>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</si>
  <si>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</si>
  <si>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</si>
  <si>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</si>
  <si>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</si>
  <si>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</si>
  <si>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</si>
  <si>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</si>
  <si>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</si>
  <si>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</si>
  <si>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</si>
  <si>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</si>
  <si>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</si>
  <si>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</si>
  <si>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</si>
  <si>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</si>
  <si>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</si>
  <si>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</si>
  <si>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</si>
  <si>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</si>
  <si>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</si>
  <si>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</si>
  <si>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</si>
  <si>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</si>
  <si>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</si>
  <si>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</si>
  <si>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</si>
  <si>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</si>
  <si>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</si>
  <si>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</si>
  <si>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</si>
  <si>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</si>
  <si>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</si>
  <si>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</si>
  <si>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</si>
  <si>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</si>
  <si>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</si>
  <si>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</si>
  <si>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</si>
  <si>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</si>
  <si>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</si>
  <si>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</si>
  <si>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</si>
  <si>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</si>
  <si>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</si>
  <si>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</si>
  <si>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</si>
  <si>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</si>
  <si>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</si>
  <si>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</si>
  <si>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</si>
  <si>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</si>
  <si>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</si>
  <si>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</si>
  <si>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</si>
  <si>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</si>
  <si>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</si>
  <si>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</si>
  <si>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</si>
  <si>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</si>
  <si>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</si>
  <si>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</si>
  <si>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</si>
  <si>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</si>
  <si>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</si>
  <si>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</si>
  <si>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</si>
  <si>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</si>
  <si>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</si>
  <si>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</si>
  <si>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</si>
  <si>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</si>
  <si>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</si>
  <si>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</si>
  <si>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</si>
  <si>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</si>
  <si>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</si>
  <si>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</si>
  <si>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</si>
  <si>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</si>
  <si>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</si>
  <si>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</si>
  <si>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</si>
  <si>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</si>
  <si>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</si>
  <si>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</si>
  <si>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</si>
  <si>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</si>
  <si>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</si>
  <si>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</si>
  <si>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</si>
  <si>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</si>
  <si>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</si>
  <si>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</si>
  <si>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</si>
  <si>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</si>
  <si>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</si>
  <si>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</si>
  <si>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</si>
  <si>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</si>
  <si>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</si>
  <si>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</si>
  <si>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</si>
  <si>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</si>
  <si>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</si>
  <si>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</si>
  <si>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</si>
  <si>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</si>
  <si>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</si>
  <si>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</si>
  <si>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</si>
  <si>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</si>
  <si>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</si>
  <si>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</si>
  <si>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</si>
  <si>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</si>
  <si>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</si>
  <si>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</si>
  <si>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</si>
  <si>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</si>
  <si>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</si>
  <si>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</si>
  <si>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</si>
  <si>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</si>
  <si>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</si>
  <si>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</si>
  <si>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</si>
  <si>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</si>
  <si>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</si>
  <si>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</si>
  <si>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</si>
  <si>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</si>
  <si>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</si>
  <si>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</si>
  <si>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</si>
  <si>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</si>
  <si>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</si>
  <si>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</si>
  <si>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</si>
  <si>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</si>
  <si>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</si>
  <si>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</si>
  <si>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</si>
  <si>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</si>
  <si>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</si>
  <si>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</si>
  <si>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</si>
  <si>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</si>
  <si>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</si>
  <si>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</si>
  <si>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</si>
  <si>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</si>
  <si>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</si>
  <si>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</si>
  <si>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</si>
  <si>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</si>
  <si>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</si>
  <si>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</si>
  <si>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</si>
  <si>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</si>
  <si>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</si>
  <si>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</si>
  <si>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</si>
  <si>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</si>
  <si>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</si>
  <si>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</si>
  <si>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</si>
  <si>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</si>
  <si>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</si>
  <si>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</si>
  <si>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</si>
  <si>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</si>
  <si>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</si>
  <si>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</si>
  <si>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</si>
  <si>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</si>
  <si>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</si>
  <si>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</si>
  <si>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</si>
  <si>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</si>
  <si>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</si>
  <si>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</si>
  <si>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</si>
  <si>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</si>
  <si>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</si>
  <si>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</si>
  <si>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</si>
  <si>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</si>
  <si>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</si>
  <si>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</si>
  <si>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</si>
  <si>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</si>
  <si>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</si>
  <si>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</si>
  <si>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</si>
  <si>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</si>
  <si>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</si>
  <si>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</si>
  <si>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</si>
  <si>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</si>
  <si>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</si>
  <si>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</si>
  <si>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</si>
  <si>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</si>
  <si>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</si>
  <si>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</si>
  <si>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</si>
  <si>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</si>
  <si>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</si>
  <si>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</si>
  <si>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</si>
  <si>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</si>
  <si>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</si>
  <si>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</si>
  <si>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</si>
  <si>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</si>
  <si>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</si>
  <si>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</si>
  <si>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</si>
  <si>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</si>
  <si>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</si>
  <si>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</si>
  <si>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</si>
  <si>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</si>
  <si>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</si>
  <si>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</si>
  <si>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</si>
  <si>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</si>
  <si>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</si>
  <si>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</si>
  <si>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</si>
  <si>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</si>
  <si>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</si>
  <si>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</si>
  <si>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</si>
  <si>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</si>
  <si>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</si>
  <si>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</si>
  <si>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</si>
  <si>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</si>
  <si>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</si>
  <si>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</si>
  <si>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</si>
  <si>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</si>
  <si>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</si>
  <si>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</si>
  <si>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</si>
  <si>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</si>
  <si>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</si>
  <si>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</si>
  <si>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</si>
  <si>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</si>
  <si>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</si>
  <si>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</si>
  <si>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</si>
  <si>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</si>
  <si>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</si>
  <si>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</si>
  <si>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</si>
  <si>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</si>
  <si>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</si>
  <si>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</si>
  <si>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</si>
  <si>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</si>
  <si>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</si>
  <si>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</si>
  <si>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</si>
  <si>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</si>
  <si>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</si>
  <si>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</si>
  <si>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</si>
  <si>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</si>
  <si>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</si>
  <si>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</si>
  <si>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</si>
  <si>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</si>
  <si>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</si>
  <si>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</si>
  <si>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</si>
  <si>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</si>
  <si>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</si>
  <si>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</si>
  <si>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</si>
  <si>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</si>
  <si>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</si>
  <si>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</si>
  <si>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</si>
  <si>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</si>
  <si>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</si>
  <si>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</si>
  <si>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</si>
  <si>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</si>
  <si>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</si>
  <si>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</si>
  <si>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</si>
  <si>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</si>
  <si>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</si>
  <si>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</si>
  <si>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</si>
  <si>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</si>
  <si>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</si>
  <si>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</si>
  <si>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</si>
  <si>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</si>
  <si>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</si>
  <si>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</si>
  <si>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</si>
  <si>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</si>
  <si>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</si>
  <si>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</si>
  <si>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</si>
  <si>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</si>
  <si>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</si>
  <si>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</si>
  <si>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</si>
  <si>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</si>
  <si>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</si>
  <si>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</si>
  <si>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</si>
  <si>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</si>
  <si>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</si>
  <si>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</si>
  <si>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</si>
  <si>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</si>
  <si>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</si>
  <si>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</si>
  <si>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</si>
  <si>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</si>
  <si>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</si>
  <si>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</si>
  <si>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</si>
  <si>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</si>
  <si>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</si>
  <si>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</si>
  <si>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</si>
  <si>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</si>
  <si>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</si>
  <si>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</si>
  <si>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</si>
  <si>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</si>
  <si>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</si>
  <si>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</si>
  <si>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</si>
  <si>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</si>
  <si>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</si>
  <si>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</si>
  <si>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</si>
  <si>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</si>
  <si>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</si>
  <si>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</si>
  <si>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</si>
  <si>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</si>
  <si>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</si>
  <si>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</si>
  <si>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</si>
  <si>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</si>
  <si>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</si>
  <si>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</si>
  <si>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</si>
  <si>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</si>
  <si>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</si>
  <si>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</si>
  <si>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</si>
  <si>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</si>
  <si>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</si>
  <si>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</si>
  <si>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</si>
  <si>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</si>
  <si>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</si>
  <si>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</si>
  <si>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</si>
  <si>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</si>
  <si>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</si>
  <si>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</si>
  <si>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</si>
  <si>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</si>
  <si>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</si>
  <si>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</si>
  <si>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</si>
  <si>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</si>
  <si>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</si>
  <si>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</si>
  <si>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</si>
  <si>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</si>
  <si>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</si>
  <si>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</si>
  <si>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</si>
  <si>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</si>
  <si>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</si>
  <si>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</si>
  <si>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</si>
  <si>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</si>
  <si>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</si>
  <si>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</si>
  <si>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</si>
  <si>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</si>
  <si>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</si>
  <si>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</si>
  <si>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</si>
  <si>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</si>
  <si>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</si>
  <si>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</si>
  <si>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</si>
  <si>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</si>
  <si>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</si>
  <si>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</si>
  <si>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</si>
  <si>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</si>
  <si>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</si>
  <si>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</si>
  <si>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</si>
  <si>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</si>
  <si>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</si>
  <si>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</si>
  <si>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</si>
  <si>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</si>
  <si>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</si>
  <si>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</si>
  <si>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</si>
  <si>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</si>
  <si>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</si>
  <si>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</si>
  <si>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</si>
  <si>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</si>
  <si>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</si>
  <si>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</si>
  <si>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</si>
  <si>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</si>
  <si>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</si>
  <si>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</si>
  <si>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</si>
  <si>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</si>
  <si>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</si>
  <si>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</si>
  <si>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</si>
  <si>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</si>
  <si>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</si>
  <si>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</si>
  <si>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</si>
  <si>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</si>
  <si>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</si>
  <si>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</si>
  <si>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</si>
  <si>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</si>
  <si>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</si>
  <si>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</si>
  <si>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</si>
  <si>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</si>
  <si>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</si>
  <si>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</si>
  <si>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</si>
  <si>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</si>
  <si>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</si>
  <si>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</si>
  <si>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</si>
  <si>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</si>
  <si>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</si>
  <si>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</si>
  <si>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</si>
  <si>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</si>
  <si>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</si>
  <si>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</si>
  <si>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</si>
  <si>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</si>
  <si>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</si>
  <si>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</si>
  <si>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</si>
  <si>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</si>
  <si>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</si>
  <si>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</si>
  <si>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</si>
  <si>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</si>
  <si>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</si>
  <si>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</si>
  <si>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</si>
  <si>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</si>
  <si>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</si>
  <si>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</si>
  <si>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</si>
  <si>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</si>
  <si>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</si>
  <si>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</si>
  <si>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</si>
  <si>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</si>
  <si>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</si>
  <si>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</si>
  <si>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</si>
  <si>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</si>
  <si>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</si>
  <si>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</si>
  <si>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</si>
  <si>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</si>
  <si>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</si>
  <si>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</si>
  <si>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</si>
  <si>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</si>
  <si>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</si>
  <si>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</si>
  <si>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</si>
  <si>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</si>
  <si>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</si>
  <si>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</si>
  <si>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</si>
  <si>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</si>
  <si>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</si>
  <si>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</si>
  <si>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</si>
  <si>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</si>
  <si>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</si>
  <si>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</si>
  <si>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</si>
  <si>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</si>
  <si>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</si>
  <si>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</si>
  <si>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</si>
  <si>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</si>
  <si>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</si>
  <si>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</si>
  <si>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</si>
  <si>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</si>
  <si>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</si>
  <si>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</si>
  <si>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</si>
  <si>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</si>
  <si>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</si>
  <si>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</si>
  <si>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</si>
  <si>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</si>
  <si>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</si>
  <si>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</si>
  <si>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</si>
  <si>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</si>
  <si>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</si>
  <si>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</si>
  <si>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</si>
  <si>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</si>
  <si>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</si>
  <si>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</si>
  <si>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</si>
  <si>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</si>
  <si>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</si>
  <si>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</si>
  <si>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</si>
  <si>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</si>
  <si>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</si>
  <si>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</si>
  <si>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</si>
  <si>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</si>
  <si>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</si>
  <si>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</si>
  <si>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</si>
  <si>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</si>
  <si>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</si>
  <si>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</si>
  <si>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</si>
  <si>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</si>
  <si>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</si>
  <si>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</si>
  <si>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</si>
  <si>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</si>
  <si>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</si>
  <si>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</si>
  <si>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</si>
  <si>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</si>
  <si>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</si>
  <si>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</si>
  <si>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</si>
  <si>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</si>
  <si>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</si>
  <si>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</si>
  <si>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</si>
  <si>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</si>
  <si>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</si>
  <si>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</si>
  <si>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</si>
  <si>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</si>
  <si>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</si>
  <si>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</si>
  <si>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</si>
  <si>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</si>
  <si>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</si>
  <si>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</si>
  <si>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</si>
  <si>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</si>
  <si>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</si>
  <si>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</si>
  <si>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</si>
  <si>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</si>
  <si>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</si>
  <si>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</si>
  <si>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</si>
  <si>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</si>
  <si>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</si>
  <si>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</si>
  <si>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</si>
  <si>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</si>
  <si>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</si>
  <si>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</si>
  <si>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</si>
  <si>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</si>
  <si>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</si>
  <si>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</si>
  <si>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</si>
  <si>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</si>
  <si>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</si>
  <si>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</si>
  <si>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</si>
  <si>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</si>
  <si>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</si>
  <si>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</si>
  <si>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</si>
  <si>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</si>
  <si>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</si>
  <si>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</si>
  <si>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</si>
  <si>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</si>
  <si>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</si>
  <si>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</si>
  <si>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</si>
  <si>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</si>
  <si>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</si>
  <si>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</si>
  <si>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</si>
  <si>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</si>
  <si>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</si>
  <si>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</si>
  <si>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</si>
  <si>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</si>
  <si>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</si>
  <si>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</si>
  <si>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</si>
  <si>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</si>
  <si>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</si>
  <si>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</si>
  <si>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</si>
  <si>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</si>
  <si>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</si>
  <si>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</si>
  <si>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</si>
  <si>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</si>
  <si>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</si>
  <si>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</si>
  <si>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</si>
  <si>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</si>
  <si>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</si>
  <si>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</si>
  <si>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</si>
  <si>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</si>
  <si>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</si>
  <si>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</si>
  <si>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</si>
  <si>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</si>
  <si>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</si>
  <si>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</si>
  <si>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</si>
  <si>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</si>
  <si>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</si>
  <si>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</si>
  <si>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</si>
  <si>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</si>
  <si>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</si>
  <si>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</si>
  <si>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</si>
  <si>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</si>
  <si>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</si>
  <si>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</si>
  <si>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</si>
  <si>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</si>
  <si>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</si>
  <si>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</si>
  <si>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</si>
  <si>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</si>
  <si>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</si>
  <si>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</si>
  <si>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</si>
  <si>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</si>
  <si>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</si>
  <si>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</si>
  <si>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</si>
  <si>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</si>
  <si>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</si>
  <si>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</si>
  <si>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</si>
  <si>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</si>
  <si>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</si>
  <si>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</si>
  <si>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</si>
  <si>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</si>
  <si>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</si>
  <si>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</si>
  <si>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</si>
  <si>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</si>
  <si>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</si>
  <si>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</si>
  <si>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</si>
  <si>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</si>
  <si>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</si>
  <si>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</si>
  <si>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</si>
  <si>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</si>
  <si>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</si>
  <si>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</si>
  <si>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</si>
  <si>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</si>
  <si>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</si>
  <si>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</si>
  <si>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</si>
  <si>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</si>
  <si>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</si>
  <si>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</si>
  <si>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</si>
  <si>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</si>
  <si>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</si>
  <si>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</si>
  <si>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</si>
  <si>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</si>
  <si>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</si>
  <si>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</si>
  <si>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</si>
  <si>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</si>
  <si>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</si>
  <si>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</si>
  <si>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</si>
  <si>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</si>
  <si>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</si>
  <si>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</si>
  <si>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</si>
  <si>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</si>
  <si>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</si>
  <si>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</si>
  <si>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</si>
  <si>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</si>
  <si>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</si>
  <si>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</si>
  <si>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</si>
  <si>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</si>
  <si>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</si>
  <si>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</si>
  <si>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</si>
  <si>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</si>
  <si>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</si>
  <si>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</si>
  <si>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</si>
  <si>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</si>
  <si>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</si>
  <si>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</si>
  <si>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</si>
  <si>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</si>
  <si>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</si>
  <si>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</si>
  <si>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</si>
  <si>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</si>
  <si>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</si>
  <si>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</si>
  <si>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</si>
  <si>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</si>
  <si>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</si>
  <si>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</si>
  <si>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</si>
  <si>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</si>
  <si>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</si>
  <si>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</si>
  <si>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</si>
  <si>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</si>
  <si>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</si>
  <si>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</si>
  <si>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</si>
  <si>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</si>
  <si>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</si>
  <si>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</si>
  <si>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</si>
  <si>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</si>
  <si>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</si>
  <si>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</si>
  <si>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</si>
  <si>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</si>
  <si>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</si>
  <si>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</si>
  <si>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</si>
  <si>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</si>
  <si>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</si>
  <si>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</si>
  <si>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</si>
  <si>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</si>
  <si>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</si>
  <si>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</si>
  <si>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</si>
  <si>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</si>
  <si>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</si>
  <si>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</si>
  <si>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</si>
  <si>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</si>
  <si>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</si>
  <si>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</si>
  <si>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</si>
  <si>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</si>
  <si>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</si>
  <si>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</si>
  <si>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</si>
  <si>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</si>
  <si>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</si>
  <si>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</si>
  <si>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</si>
  <si>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</si>
  <si>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</si>
  <si>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</si>
  <si>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</si>
  <si>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</si>
  <si>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</si>
  <si>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</si>
  <si>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</si>
  <si>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</si>
  <si>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</si>
  <si>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</si>
  <si>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</si>
  <si>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</si>
  <si>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</si>
  <si>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</si>
  <si>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</si>
  <si>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</si>
  <si>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</si>
  <si>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</si>
  <si>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</si>
  <si>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</si>
  <si>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</si>
  <si>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</si>
  <si>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</si>
  <si>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</si>
  <si>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</si>
  <si>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</si>
  <si>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</si>
  <si>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</si>
  <si>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</si>
  <si>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</si>
  <si>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</si>
  <si>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</si>
  <si>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</si>
  <si>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</si>
  <si>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</si>
  <si>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</si>
  <si>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</si>
  <si>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</si>
  <si>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</si>
  <si>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</si>
  <si>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</si>
  <si>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</si>
  <si>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</si>
  <si>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</si>
  <si>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</si>
  <si>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</si>
  <si>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</si>
  <si>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</si>
  <si>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</si>
  <si>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</si>
  <si>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</si>
  <si>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</si>
  <si>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</si>
  <si>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</si>
  <si>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</si>
  <si>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</si>
  <si>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</si>
  <si>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</si>
  <si>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</si>
  <si>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</si>
  <si>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</si>
  <si>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</si>
  <si>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</si>
  <si>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</si>
  <si>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</si>
  <si>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</si>
  <si>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</si>
  <si>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</si>
  <si>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</si>
  <si>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</si>
  <si>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</si>
  <si>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</si>
  <si>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</si>
  <si>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</si>
  <si>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</si>
  <si>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</si>
  <si>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</si>
  <si>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</si>
  <si>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</si>
  <si>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</si>
  <si>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</si>
  <si>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</si>
  <si>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</si>
  <si>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</si>
  <si>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</si>
  <si>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</si>
  <si>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</si>
  <si>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</si>
  <si>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</si>
  <si>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</si>
  <si>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</si>
  <si>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</si>
  <si>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</si>
  <si>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</si>
  <si>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</si>
  <si>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</si>
  <si>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</si>
  <si>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</si>
  <si>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</si>
  <si>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</si>
  <si>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</si>
  <si>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</si>
  <si>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</si>
  <si>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</si>
  <si>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</si>
  <si>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</si>
  <si>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</si>
  <si>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</si>
  <si>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</si>
  <si>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</si>
  <si>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</si>
  <si>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</si>
  <si>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</si>
  <si>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</si>
  <si>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</si>
  <si>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</si>
  <si>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</si>
  <si>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</si>
  <si>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</si>
  <si>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</si>
  <si>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</si>
  <si>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</si>
  <si>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</si>
  <si>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</si>
  <si>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</si>
  <si>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</si>
  <si>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</si>
  <si>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</si>
  <si>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</si>
  <si>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</si>
  <si>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</si>
  <si>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</si>
  <si>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</si>
  <si>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</si>
  <si>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</si>
  <si>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</si>
  <si>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</si>
  <si>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</si>
  <si>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</si>
  <si>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</si>
  <si>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</si>
  <si>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</si>
  <si>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</si>
  <si>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</si>
  <si>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</si>
  <si>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</si>
  <si>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</si>
  <si>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</si>
  <si>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</si>
  <si>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</si>
  <si>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</si>
  <si>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</si>
  <si>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</si>
  <si>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</si>
  <si>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</si>
  <si>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</si>
  <si>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</si>
  <si>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</si>
  <si>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</si>
  <si>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</si>
  <si>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</si>
  <si>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</si>
  <si>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</si>
  <si>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</si>
  <si>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</si>
  <si>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</si>
  <si>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</si>
  <si>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</si>
  <si>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</si>
  <si>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</si>
  <si>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</si>
  <si>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</si>
  <si>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</si>
  <si>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</si>
  <si>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</si>
  <si>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</si>
  <si>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</si>
  <si>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</si>
  <si>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</si>
  <si>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</si>
  <si>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</si>
  <si>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</si>
  <si>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</si>
  <si>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</si>
  <si>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</si>
  <si>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</si>
  <si>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</si>
  <si>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</si>
  <si>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</si>
  <si>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</si>
  <si>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</si>
  <si>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</si>
  <si>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</si>
  <si>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</si>
  <si>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</si>
  <si>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</si>
  <si>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</si>
  <si>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</si>
  <si>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</si>
  <si>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</si>
  <si>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</si>
  <si>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</si>
  <si>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</si>
  <si>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</si>
  <si>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</si>
  <si>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</si>
  <si>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</si>
  <si>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</si>
  <si>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</si>
  <si>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</si>
  <si>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</si>
  <si>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</si>
  <si>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</si>
  <si>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</si>
  <si>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</si>
  <si>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</si>
  <si>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</si>
  <si>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</si>
  <si>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</si>
  <si>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</si>
  <si>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</si>
  <si>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</si>
  <si>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</si>
  <si>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</si>
  <si>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</si>
  <si>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</si>
  <si>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</si>
  <si>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</si>
  <si>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</si>
  <si>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</si>
  <si>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</si>
  <si>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</si>
  <si>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</si>
  <si>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</si>
  <si>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</si>
  <si>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</si>
  <si>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</si>
  <si>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</si>
  <si>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</si>
  <si>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</si>
  <si>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</si>
  <si>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</si>
  <si>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</si>
  <si>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</si>
  <si>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</si>
  <si>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</si>
  <si>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</si>
  <si>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</si>
  <si>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</si>
  <si>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</si>
  <si>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</si>
  <si>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</si>
  <si>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</si>
  <si>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</si>
  <si>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</si>
  <si>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</si>
  <si>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</si>
  <si>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</si>
  <si>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</si>
  <si>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</si>
  <si>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</si>
  <si>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</si>
  <si>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</si>
  <si>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</si>
  <si>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</si>
  <si>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</si>
  <si>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</si>
  <si>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</si>
  <si>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</si>
  <si>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</si>
  <si>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</si>
  <si>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</si>
  <si>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</si>
  <si>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</si>
  <si>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</si>
  <si>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</si>
  <si>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</si>
  <si>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</si>
  <si>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</si>
  <si>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</si>
  <si>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</si>
  <si>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</si>
  <si>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</si>
  <si>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</si>
  <si>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</si>
  <si>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</si>
  <si>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</si>
  <si>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</si>
  <si>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</si>
  <si>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</si>
  <si>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</si>
  <si>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</si>
  <si>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</si>
  <si>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</si>
  <si>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</si>
  <si>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</si>
  <si>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</si>
  <si>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</si>
  <si>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</si>
  <si>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</si>
  <si>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</si>
  <si>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</si>
  <si>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</si>
  <si>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</si>
  <si>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</si>
  <si>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</si>
  <si>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</si>
  <si>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</si>
  <si>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</si>
  <si>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</si>
  <si>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</si>
  <si>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</si>
  <si>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</si>
  <si>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</si>
  <si>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</si>
  <si>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</si>
  <si>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</si>
  <si>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</si>
  <si>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</si>
  <si>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</si>
  <si>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</si>
  <si>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</si>
  <si>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</si>
  <si>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</si>
  <si>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</si>
  <si>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</si>
  <si>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</si>
  <si>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</si>
  <si>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</si>
  <si>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</si>
  <si>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</si>
  <si>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</si>
  <si>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</si>
  <si>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</si>
  <si>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</si>
  <si>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</si>
  <si>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</si>
  <si>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</si>
  <si>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</si>
  <si>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</si>
  <si>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</si>
  <si>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</si>
  <si>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</si>
  <si>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</si>
  <si>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</si>
  <si>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</si>
  <si>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</si>
  <si>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</si>
  <si>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</si>
  <si>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</si>
  <si>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</si>
  <si>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</si>
  <si>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</si>
  <si>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</si>
  <si>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</si>
  <si>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</si>
  <si>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</si>
  <si>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</si>
  <si>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</si>
  <si>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</si>
  <si>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</si>
  <si>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</si>
  <si>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</si>
  <si>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</si>
  <si>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</si>
  <si>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</si>
  <si>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</si>
  <si>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</si>
  <si>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</si>
  <si>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</si>
  <si>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</si>
  <si>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</si>
  <si>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</si>
  <si>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</si>
  <si>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</si>
  <si>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</si>
  <si>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</si>
  <si>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</si>
  <si>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</si>
  <si>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</si>
  <si>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</si>
  <si>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</si>
  <si>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</si>
  <si>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</si>
  <si>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</si>
  <si>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</si>
  <si>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</si>
  <si>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</si>
  <si>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</si>
  <si>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</si>
  <si>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</si>
  <si>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</si>
  <si>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</si>
  <si>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</si>
  <si>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</si>
  <si>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</si>
  <si>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</si>
  <si>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</si>
  <si>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</si>
  <si>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</si>
  <si>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</si>
  <si>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</si>
  <si>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</si>
  <si>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</si>
  <si>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</si>
  <si>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</si>
  <si>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</si>
  <si>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</si>
  <si>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</si>
  <si>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</si>
  <si>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</si>
  <si>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</si>
  <si>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</si>
  <si>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</si>
  <si>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</si>
  <si>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</si>
  <si>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</si>
  <si>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</si>
  <si>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</si>
  <si>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</si>
  <si>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</si>
  <si>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</si>
  <si>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</si>
  <si>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</si>
  <si>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</si>
  <si>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</si>
  <si>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</si>
  <si>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</si>
  <si>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</si>
  <si>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</si>
  <si>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</si>
  <si>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</si>
  <si>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</si>
  <si>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</si>
  <si>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</si>
  <si>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</si>
  <si>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</si>
  <si>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</si>
  <si>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</si>
  <si>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</si>
  <si>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</si>
  <si>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</si>
  <si>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</si>
  <si>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</si>
  <si>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</si>
  <si>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</si>
  <si>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</si>
  <si>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</si>
  <si>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</si>
  <si>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</si>
  <si>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</si>
  <si>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</si>
  <si>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</si>
  <si>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</si>
  <si>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</si>
  <si>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</si>
  <si>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</si>
  <si>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</si>
  <si>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</si>
  <si>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</si>
  <si>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</si>
  <si>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</si>
  <si>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</si>
  <si>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</si>
  <si>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</si>
  <si>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</si>
  <si>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</si>
  <si>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</si>
  <si>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</si>
  <si>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</si>
  <si>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</si>
  <si>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</si>
  <si>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</si>
  <si>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</si>
  <si>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</si>
  <si>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</si>
  <si>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</si>
  <si>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</si>
  <si>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</si>
  <si>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</si>
  <si>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</si>
  <si>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</si>
  <si>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</si>
  <si>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</si>
  <si>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</si>
  <si>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</si>
  <si>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</si>
  <si>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</si>
  <si>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</si>
  <si>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</si>
  <si>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</si>
  <si>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</si>
  <si>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</si>
  <si>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</si>
  <si>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</si>
  <si>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</si>
  <si>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</si>
  <si>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</si>
  <si>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</si>
  <si>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</si>
  <si>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</si>
  <si>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</si>
  <si>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</si>
  <si>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</si>
  <si>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</si>
  <si>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</si>
  <si>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</si>
  <si>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</si>
  <si>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</si>
  <si>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</si>
  <si>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</si>
  <si>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</si>
  <si>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</si>
  <si>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</si>
  <si>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</si>
  <si>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</si>
  <si>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</si>
  <si>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</si>
  <si>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</si>
  <si>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</si>
  <si>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</si>
  <si>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</si>
  <si>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</si>
  <si>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</si>
  <si>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</si>
  <si>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</si>
  <si>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</si>
  <si>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</si>
  <si>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</si>
  <si>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</si>
  <si>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</si>
  <si>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</si>
  <si>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</si>
  <si>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</si>
  <si>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</si>
  <si>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</si>
  <si>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</si>
  <si>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</si>
  <si>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</si>
  <si>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</si>
  <si>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</si>
  <si>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</si>
  <si>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</si>
  <si>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</si>
  <si>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</si>
  <si>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</si>
  <si>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</si>
  <si>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</si>
  <si>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</si>
  <si>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</si>
  <si>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</si>
  <si>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</si>
  <si>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</si>
  <si>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</si>
  <si>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</si>
  <si>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</si>
  <si>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</si>
  <si>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</si>
  <si>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</si>
  <si>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</si>
  <si>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</si>
  <si>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</si>
  <si>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</si>
  <si>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</si>
  <si>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</si>
  <si>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</si>
  <si>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</si>
  <si>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</si>
  <si>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</si>
  <si>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</si>
  <si>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</si>
  <si>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</si>
  <si>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</si>
  <si>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</si>
  <si>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</si>
  <si>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</si>
  <si>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</si>
  <si>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</si>
  <si>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</si>
  <si>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</si>
  <si>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</si>
  <si>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</si>
  <si>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</si>
  <si>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</si>
  <si>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</si>
  <si>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</si>
  <si>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</si>
  <si>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</si>
  <si>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</si>
  <si>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</si>
  <si>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</si>
  <si>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</si>
  <si>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</si>
  <si>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</si>
  <si>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</si>
  <si>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</si>
  <si>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</si>
  <si>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</si>
  <si>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</si>
  <si>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</si>
  <si>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</si>
  <si>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</si>
  <si>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</si>
  <si>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</si>
  <si>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</si>
  <si>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</si>
  <si>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</si>
  <si>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</si>
  <si>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</si>
  <si>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</si>
  <si>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</si>
  <si>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</si>
  <si>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</si>
  <si>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</si>
  <si>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</si>
  <si>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</si>
  <si>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</si>
  <si>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</si>
  <si>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</si>
  <si>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</si>
  <si>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</si>
  <si>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</si>
  <si>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</si>
  <si>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</si>
  <si>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</si>
  <si>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</si>
  <si>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</si>
  <si>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</si>
  <si>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</si>
  <si>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</si>
  <si>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</si>
  <si>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</si>
  <si>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</si>
  <si>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</si>
  <si>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</si>
  <si>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</si>
  <si>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</si>
  <si>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</si>
  <si>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</si>
  <si>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</si>
  <si>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</si>
  <si>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</si>
  <si>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</si>
  <si>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</si>
  <si>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</si>
  <si>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</si>
  <si>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</si>
  <si>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</si>
  <si>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</si>
  <si>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</si>
  <si>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</si>
  <si>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</si>
  <si>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</si>
  <si>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</si>
  <si>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</si>
  <si>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</si>
  <si>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</si>
  <si>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</si>
  <si>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</si>
  <si>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</si>
  <si>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</si>
  <si>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</si>
  <si>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</si>
  <si>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</si>
  <si>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</si>
  <si>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</si>
  <si>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</si>
  <si>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</si>
  <si>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</si>
  <si>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</si>
  <si>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</si>
  <si>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</si>
  <si>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</si>
  <si>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</si>
  <si>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</si>
  <si>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</si>
  <si>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</si>
  <si>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</si>
  <si>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</si>
  <si>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</si>
  <si>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</si>
  <si>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</si>
  <si>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</si>
  <si>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</si>
  <si>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</si>
  <si>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</si>
  <si>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</si>
  <si>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</si>
  <si>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</si>
  <si>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</si>
  <si>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</si>
  <si>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</si>
  <si>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</si>
  <si>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</si>
  <si>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</si>
  <si>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</si>
  <si>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</si>
  <si>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</si>
  <si>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</si>
  <si>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</si>
  <si>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</si>
  <si>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</si>
  <si>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</si>
  <si>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</si>
  <si>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</si>
  <si>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</si>
  <si>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</si>
  <si>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</si>
  <si>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</si>
  <si>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</si>
  <si>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</si>
  <si>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</si>
  <si>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</si>
  <si>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</si>
  <si>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</si>
  <si>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</si>
  <si>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</si>
  <si>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</si>
  <si>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</si>
  <si>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</si>
  <si>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</si>
  <si>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</si>
  <si>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</si>
  <si>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</si>
  <si>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</si>
  <si>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</si>
  <si>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</si>
  <si>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</si>
  <si>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</si>
  <si>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</si>
  <si>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</si>
  <si>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</si>
  <si>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</si>
  <si>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</si>
  <si>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</si>
  <si>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</si>
  <si>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</si>
  <si>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</si>
  <si>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</si>
  <si>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</si>
  <si>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</si>
  <si>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</si>
  <si>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</si>
  <si>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</si>
  <si>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</si>
  <si>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</si>
  <si>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</si>
  <si>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</si>
  <si>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</si>
  <si>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</si>
  <si>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</si>
  <si>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</si>
  <si>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</si>
  <si>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</si>
  <si>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</si>
  <si>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</si>
  <si>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</si>
  <si>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</si>
  <si>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</si>
  <si>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</si>
  <si>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</si>
  <si>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</si>
  <si>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</si>
  <si>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</si>
  <si>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</si>
  <si>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</si>
  <si>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</si>
  <si>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</si>
  <si>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</si>
  <si>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</si>
  <si>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</si>
  <si>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</si>
  <si>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</si>
  <si>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</si>
  <si>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</si>
  <si>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</si>
  <si>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</si>
  <si>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</si>
  <si>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</si>
  <si>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</si>
  <si>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</si>
  <si>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</si>
  <si>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</si>
  <si>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</si>
  <si>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</si>
  <si>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</si>
  <si>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</si>
  <si>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</si>
  <si>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</si>
  <si>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</si>
  <si>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</si>
  <si>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</si>
  <si>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</si>
  <si>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</si>
  <si>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</si>
  <si>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</si>
  <si>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</si>
  <si>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</si>
  <si>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</si>
  <si>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</si>
  <si>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</si>
  <si>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</si>
  <si>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</si>
  <si>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</si>
  <si>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</si>
  <si>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</si>
  <si>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</si>
  <si>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</si>
  <si>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</si>
  <si>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</si>
  <si>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</si>
  <si>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</si>
  <si>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</si>
  <si>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</si>
  <si>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</si>
  <si>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</si>
  <si>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</si>
  <si>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</si>
  <si>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</si>
  <si>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</si>
  <si>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</si>
  <si>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</si>
  <si>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</si>
  <si>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</si>
  <si>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</si>
  <si>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</si>
  <si>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</si>
  <si>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</si>
  <si>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</si>
  <si>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</si>
  <si>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</si>
  <si>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</si>
  <si>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</si>
  <si>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</si>
  <si>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</si>
  <si>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</si>
  <si>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</si>
  <si>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</si>
  <si>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</si>
  <si>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</si>
  <si>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</si>
  <si>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</si>
  <si>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</si>
  <si>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</si>
  <si>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</si>
  <si>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</si>
  <si>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</si>
  <si>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</si>
  <si>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</si>
  <si>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</si>
  <si>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</si>
  <si>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</si>
  <si>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</si>
  <si>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</si>
  <si>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</si>
  <si>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</si>
  <si>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</si>
  <si>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</si>
  <si>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</si>
  <si>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</si>
  <si>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</si>
  <si>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</si>
  <si>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</si>
  <si>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</si>
  <si>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</si>
  <si>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</si>
  <si>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</si>
  <si>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</si>
  <si>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</si>
  <si>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</si>
  <si>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</si>
  <si>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</si>
  <si>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</si>
  <si>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</si>
  <si>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</si>
  <si>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</si>
  <si>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</si>
  <si>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</si>
  <si>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</si>
  <si>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</si>
  <si>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</si>
  <si>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</si>
  <si>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</si>
  <si>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</si>
  <si>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</si>
  <si>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</si>
  <si>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</si>
  <si>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</si>
  <si>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</si>
  <si>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</si>
  <si>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</si>
  <si>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</si>
  <si>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</si>
  <si>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</si>
  <si>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</si>
  <si>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</si>
  <si>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</si>
  <si>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</si>
  <si>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</si>
  <si>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</si>
  <si>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</si>
  <si>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</si>
  <si>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</si>
  <si>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</si>
  <si>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</si>
  <si>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</si>
  <si>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</si>
  <si>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</si>
  <si>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</si>
  <si>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</si>
  <si>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</si>
  <si>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</si>
  <si>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</si>
  <si>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</si>
  <si>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</si>
  <si>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</si>
  <si>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</si>
  <si>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</si>
  <si>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</si>
  <si>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</si>
  <si>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</si>
  <si>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</si>
  <si>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</si>
  <si>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</si>
  <si>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</si>
  <si>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</si>
  <si>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</si>
  <si>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</si>
  <si>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</si>
  <si>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</si>
  <si>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</si>
  <si>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</si>
  <si>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</si>
  <si>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</si>
  <si>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</si>
  <si>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</si>
  <si>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</si>
  <si>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</si>
  <si>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</si>
  <si>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</si>
  <si>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</si>
  <si>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</si>
  <si>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</si>
  <si>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</si>
  <si>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</si>
  <si>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</si>
  <si>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</si>
  <si>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</si>
  <si>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</si>
  <si>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</si>
  <si>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</si>
  <si>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</si>
  <si>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</si>
  <si>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</si>
  <si>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</si>
  <si>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</si>
  <si>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</si>
  <si>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</si>
  <si>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</si>
  <si>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</si>
  <si>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</si>
  <si>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</si>
  <si>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</si>
  <si>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</si>
  <si>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</si>
  <si>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</si>
  <si>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</si>
  <si>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</si>
  <si>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</si>
  <si>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</si>
  <si>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</si>
  <si>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</si>
  <si>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</si>
  <si>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</si>
  <si>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</si>
  <si>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</si>
  <si>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</si>
  <si>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</si>
  <si>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</si>
  <si>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</si>
  <si>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</si>
  <si>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</si>
  <si>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</si>
  <si>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</si>
  <si>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</si>
  <si>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</si>
  <si>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</si>
  <si>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</si>
  <si>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</si>
  <si>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</si>
  <si>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</si>
  <si>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</si>
  <si>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</si>
  <si>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</si>
  <si>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</si>
  <si>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</si>
  <si>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</si>
  <si>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</si>
  <si>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</si>
  <si>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</si>
  <si>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</si>
  <si>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</si>
  <si>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</si>
  <si>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</si>
  <si>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</si>
  <si>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</si>
  <si>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</si>
  <si>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</si>
  <si>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</si>
  <si>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</si>
  <si>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</si>
  <si>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</si>
  <si>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</si>
  <si>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</si>
  <si>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</si>
  <si>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</si>
  <si>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</si>
  <si>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</si>
  <si>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</si>
  <si>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</si>
  <si>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</si>
  <si>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</si>
  <si>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</si>
  <si>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</si>
  <si>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</si>
  <si>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</si>
  <si>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</si>
  <si>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</si>
  <si>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</si>
  <si>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</si>
  <si>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</si>
  <si>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</si>
  <si>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</si>
  <si>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</si>
  <si>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</si>
  <si>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</si>
  <si>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</si>
  <si>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</si>
  <si>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</si>
  <si>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</si>
  <si>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</si>
  <si>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</si>
  <si>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</si>
  <si>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</si>
  <si>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</si>
  <si>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</si>
  <si>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</si>
  <si>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</si>
  <si>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</si>
  <si>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</si>
  <si>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</si>
  <si>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</si>
  <si>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</si>
  <si>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</si>
  <si>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</si>
  <si>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</si>
  <si>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</si>
  <si>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</si>
  <si>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</si>
  <si>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</si>
  <si>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</si>
  <si>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</si>
  <si>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</si>
  <si>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</si>
  <si>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</si>
  <si>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</si>
  <si>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</si>
  <si>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</si>
  <si>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</si>
  <si>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</si>
  <si>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</si>
  <si>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</si>
  <si>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</si>
  <si>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</si>
  <si>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</si>
  <si>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</si>
  <si>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</si>
  <si>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</si>
  <si>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</si>
  <si>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</si>
  <si>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</si>
  <si>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</si>
  <si>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</si>
  <si>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</si>
  <si>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</si>
  <si>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</si>
  <si>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</si>
  <si>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</si>
  <si>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</si>
  <si>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</si>
  <si>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</si>
  <si>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</si>
  <si>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</si>
  <si>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</si>
  <si>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</si>
  <si>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</si>
  <si>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</si>
  <si>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</si>
  <si>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</si>
  <si>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</si>
  <si>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</si>
  <si>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</si>
  <si>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</si>
  <si>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</si>
  <si>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</si>
  <si>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</si>
  <si>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</si>
  <si>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</si>
  <si>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</si>
  <si>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</si>
  <si>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</si>
  <si>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</si>
  <si>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</si>
  <si>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</si>
  <si>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</si>
  <si>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</si>
  <si>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</si>
  <si>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</si>
  <si>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</si>
  <si>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</si>
  <si>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</si>
  <si>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</si>
  <si>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</si>
  <si>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</si>
  <si>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</si>
  <si>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</si>
  <si>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</si>
  <si>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</si>
  <si>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</si>
  <si>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</si>
  <si>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</si>
  <si>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</si>
  <si>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</si>
  <si>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</si>
  <si>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</si>
  <si>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</si>
  <si>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</si>
  <si>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</si>
  <si>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</si>
  <si>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</si>
  <si>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</si>
  <si>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</si>
  <si>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</si>
  <si>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</si>
  <si>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</si>
  <si>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</si>
  <si>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</si>
  <si>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</si>
  <si>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</si>
  <si>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</si>
  <si>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</si>
  <si>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</si>
  <si>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</si>
  <si>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</si>
  <si>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</si>
  <si>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</si>
  <si>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</si>
  <si>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</si>
  <si>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</si>
  <si>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</si>
  <si>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</si>
  <si>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</si>
  <si>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</si>
  <si>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</si>
  <si>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</si>
  <si>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</si>
  <si>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</si>
  <si>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</si>
  <si>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</si>
  <si>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</si>
  <si>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</si>
  <si>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</si>
  <si>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</si>
  <si>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</si>
  <si>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</si>
  <si>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</si>
  <si>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</si>
  <si>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</si>
  <si>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</si>
  <si>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</si>
  <si>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</si>
  <si>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</si>
  <si>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</si>
  <si>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</si>
  <si>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</si>
  <si>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</si>
  <si>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</si>
  <si>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</si>
  <si>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</si>
  <si>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</si>
  <si>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</si>
  <si>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</si>
  <si>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</si>
  <si>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</si>
  <si>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</si>
  <si>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</si>
  <si>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</si>
  <si>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</si>
  <si>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</si>
  <si>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</si>
  <si>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</si>
  <si>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</si>
  <si>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</si>
  <si>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</si>
  <si>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</si>
  <si>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</si>
  <si>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</si>
  <si>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</si>
  <si>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</si>
  <si>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</si>
  <si>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</si>
  <si>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</si>
  <si>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</si>
  <si>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</si>
  <si>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</si>
  <si>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</si>
  <si>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</si>
  <si>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</si>
  <si>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</si>
  <si>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</si>
  <si>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</si>
  <si>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</si>
  <si>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</si>
  <si>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</si>
  <si>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</si>
  <si>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</si>
  <si>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</si>
  <si>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</si>
  <si>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</si>
  <si>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</si>
  <si>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</si>
  <si>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</si>
  <si>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</si>
  <si>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</si>
  <si>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</si>
  <si>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</si>
  <si>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</si>
  <si>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</si>
  <si>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</si>
  <si>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</si>
  <si>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</si>
  <si>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</si>
  <si>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</si>
  <si>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</si>
  <si>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</si>
  <si>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</si>
  <si>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</si>
  <si>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</si>
  <si>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</si>
  <si>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</si>
  <si>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</si>
  <si>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</si>
  <si>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</si>
  <si>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</si>
  <si>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</si>
  <si>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</si>
  <si>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</si>
  <si>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</si>
  <si>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</si>
  <si>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</si>
  <si>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</si>
  <si>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</si>
  <si>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</si>
  <si>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</si>
  <si>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</si>
  <si>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</si>
  <si>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</si>
  <si>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</si>
  <si>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</si>
  <si>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</si>
  <si>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</si>
  <si>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</si>
  <si>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</si>
  <si>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</si>
  <si>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</si>
  <si>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</si>
  <si>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</si>
  <si>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</si>
  <si>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</si>
  <si>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</si>
  <si>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</si>
  <si>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</si>
  <si>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</si>
  <si>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</si>
  <si>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</si>
  <si>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</si>
  <si>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</si>
  <si>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</si>
  <si>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</si>
  <si>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</si>
  <si>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</si>
  <si>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</si>
  <si>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</si>
  <si>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</si>
  <si>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</si>
  <si>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</si>
  <si>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</si>
  <si>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</si>
  <si>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</si>
  <si>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</si>
  <si>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</si>
  <si>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</si>
  <si>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</si>
  <si>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</si>
  <si>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</si>
  <si>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</si>
  <si>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</si>
  <si>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</si>
  <si>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</si>
  <si>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</si>
  <si>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</si>
  <si>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</si>
  <si>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</si>
  <si>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</si>
  <si>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</si>
  <si>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</si>
  <si>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</si>
  <si>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</si>
  <si>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</si>
  <si>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</si>
  <si>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</si>
  <si>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</si>
  <si>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</si>
  <si>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</si>
  <si>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</si>
  <si>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</si>
  <si>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</si>
  <si>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</si>
  <si>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</si>
  <si>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</si>
  <si>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</si>
  <si>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</si>
  <si>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</si>
  <si>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</si>
  <si>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</si>
  <si>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</si>
  <si>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</si>
  <si>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</si>
  <si>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</si>
  <si>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</si>
  <si>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</si>
  <si>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</si>
  <si>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</si>
  <si>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</si>
  <si>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</si>
  <si>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</si>
  <si>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</si>
  <si>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</si>
  <si>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</si>
  <si>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</si>
  <si>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</si>
  <si>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</si>
  <si>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</si>
  <si>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</si>
  <si>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</si>
  <si>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</si>
  <si>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</si>
  <si>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</si>
  <si>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</si>
  <si>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</si>
  <si>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</si>
  <si>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</si>
  <si>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</si>
  <si>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</si>
  <si>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</si>
  <si>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</si>
  <si>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</si>
  <si>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</si>
  <si>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</si>
  <si>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</si>
  <si>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</si>
  <si>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</si>
  <si>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</si>
  <si>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</si>
  <si>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</si>
  <si>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</si>
  <si>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</si>
  <si>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</si>
  <si>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</si>
  <si>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</si>
  <si>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</si>
  <si>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</si>
  <si>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</si>
  <si>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</si>
  <si>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</si>
  <si>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</si>
  <si>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</si>
  <si>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</si>
  <si>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</si>
  <si>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</si>
  <si>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</si>
  <si>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</si>
  <si>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</si>
  <si>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</si>
  <si>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</si>
  <si>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</si>
  <si>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</si>
  <si>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</si>
  <si>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</si>
  <si>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</si>
  <si>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</si>
  <si>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</si>
  <si>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</si>
  <si>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</si>
  <si>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</si>
  <si>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</si>
  <si>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</si>
  <si>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</si>
  <si>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</si>
  <si>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</si>
  <si>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</si>
  <si>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</si>
  <si>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</si>
  <si>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</si>
  <si>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</si>
  <si>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</si>
  <si>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</si>
  <si>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</si>
  <si>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</si>
  <si>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</si>
  <si>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</si>
  <si>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</si>
  <si>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</si>
  <si>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</si>
  <si>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</si>
  <si>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</si>
  <si>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</si>
  <si>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</si>
  <si>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</si>
  <si>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</si>
  <si>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</si>
  <si>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</si>
  <si>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</si>
  <si>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</si>
  <si>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</si>
  <si>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</si>
  <si>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</si>
  <si>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</si>
  <si>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</si>
  <si>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</si>
  <si>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</si>
  <si>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</si>
  <si>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</si>
  <si>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</si>
  <si>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</si>
  <si>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</si>
  <si>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</si>
  <si>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</si>
  <si>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</si>
  <si>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</si>
  <si>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</si>
  <si>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</si>
  <si>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</si>
  <si>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</si>
  <si>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</si>
  <si>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</si>
  <si>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</si>
  <si>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</si>
  <si>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</si>
  <si>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</si>
  <si>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</si>
  <si>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</si>
  <si>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</si>
  <si>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</si>
  <si>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</si>
  <si>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</si>
  <si>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</si>
  <si>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</si>
  <si>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</si>
  <si>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</si>
  <si>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</si>
  <si>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</si>
  <si>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</si>
  <si>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</si>
  <si>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</si>
  <si>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</si>
  <si>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</si>
  <si>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</si>
  <si>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</si>
  <si>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</si>
  <si>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</si>
  <si>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</si>
  <si>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</si>
  <si>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</si>
  <si>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</si>
  <si>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</si>
  <si>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</si>
  <si>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</si>
  <si>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</si>
  <si>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</si>
  <si>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</si>
  <si>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</si>
  <si>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</si>
  <si>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</si>
  <si>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</si>
  <si>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</si>
  <si>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</si>
  <si>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</si>
  <si>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</si>
  <si>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</si>
  <si>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</si>
  <si>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</si>
  <si>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</si>
  <si>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</si>
  <si>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</si>
  <si>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</si>
  <si>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</si>
  <si>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</si>
  <si>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</si>
  <si>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</si>
  <si>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</si>
  <si>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</si>
  <si>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</si>
  <si>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</si>
  <si>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</si>
  <si>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</si>
  <si>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</si>
  <si>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</si>
  <si>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</si>
  <si>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</si>
  <si>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</si>
  <si>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</si>
  <si>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</si>
  <si>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</si>
  <si>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</si>
  <si>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</si>
  <si>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</si>
  <si>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</si>
  <si>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</si>
  <si>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</si>
  <si>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</si>
  <si>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</si>
  <si>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</si>
  <si>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</si>
  <si>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</si>
  <si>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</si>
  <si>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</si>
  <si>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</si>
  <si>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</si>
  <si>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</si>
  <si>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</si>
  <si>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</si>
  <si>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</si>
  <si>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</si>
  <si>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</si>
  <si>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</si>
  <si>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</si>
  <si>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</si>
  <si>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</si>
  <si>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</si>
  <si>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</si>
  <si>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</si>
  <si>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</si>
  <si>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</si>
  <si>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</si>
  <si>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</si>
  <si>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</si>
  <si>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</si>
  <si>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</si>
  <si>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</si>
  <si>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</si>
  <si>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</si>
  <si>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</si>
  <si>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</si>
  <si>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</si>
  <si>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</si>
  <si>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</si>
  <si>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</si>
  <si>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</si>
  <si>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</si>
  <si>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</si>
  <si>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</si>
  <si>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</si>
  <si>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</si>
  <si>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</si>
  <si>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</si>
  <si>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</si>
  <si>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</si>
  <si>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</si>
  <si>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</si>
  <si>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</si>
  <si>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</si>
  <si>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</si>
  <si>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</si>
  <si>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</si>
  <si>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</si>
  <si>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</si>
  <si>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</si>
  <si>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</si>
  <si>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</si>
  <si>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</si>
  <si>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</si>
  <si>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</si>
  <si>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</si>
  <si>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</si>
  <si>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</si>
  <si>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</si>
  <si>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</si>
  <si>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</si>
  <si>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</si>
  <si>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</si>
  <si>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</si>
  <si>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</si>
  <si>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</si>
  <si>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</si>
  <si>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</si>
  <si>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</si>
  <si>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</si>
  <si>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</si>
  <si>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</si>
  <si>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</si>
  <si>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</si>
  <si>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</si>
  <si>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</si>
  <si>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</si>
  <si>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</si>
  <si>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</si>
  <si>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</si>
  <si>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</si>
  <si>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</si>
  <si>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</si>
  <si>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</si>
  <si>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</si>
  <si>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</si>
  <si>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</si>
  <si>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</si>
  <si>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</si>
  <si>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</si>
  <si>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</si>
  <si>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</si>
  <si>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</si>
  <si>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</si>
  <si>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</si>
  <si>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</si>
  <si>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</si>
  <si>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</si>
  <si>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</si>
  <si>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</si>
  <si>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</si>
  <si>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</si>
  <si>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</si>
  <si>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</si>
  <si>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</si>
  <si>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</si>
  <si>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</si>
  <si>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</si>
  <si>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</si>
  <si>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</si>
  <si>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</si>
  <si>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</si>
  <si>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</si>
  <si>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</si>
  <si>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</si>
  <si>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</si>
  <si>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</si>
  <si>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</si>
  <si>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</si>
  <si>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</si>
  <si>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</si>
  <si>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</si>
  <si>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</si>
  <si>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</si>
  <si>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</si>
  <si>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</si>
  <si>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</si>
  <si>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</si>
  <si>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</si>
  <si>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</si>
  <si>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</si>
  <si>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</si>
  <si>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</si>
  <si>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</si>
  <si>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</si>
  <si>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</si>
  <si>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</si>
  <si>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</si>
  <si>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</si>
  <si>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</si>
  <si>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</si>
  <si>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</si>
  <si>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</si>
  <si>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</si>
  <si>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</si>
  <si>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</si>
  <si>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</si>
  <si>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</si>
  <si>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</si>
  <si>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</si>
  <si>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</si>
  <si>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</si>
  <si>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</si>
  <si>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</si>
  <si>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</si>
  <si>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</si>
  <si>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</si>
  <si>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</si>
  <si>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</si>
  <si>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</si>
  <si>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</si>
  <si>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</si>
  <si>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</si>
  <si>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</si>
  <si>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</si>
  <si>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</si>
  <si>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</si>
  <si>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</si>
  <si>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</si>
  <si>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</si>
  <si>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</si>
  <si>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</si>
  <si>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</si>
  <si>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</si>
  <si>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</si>
  <si>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</si>
  <si>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</si>
  <si>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</si>
  <si>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</si>
  <si>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</si>
  <si>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</si>
  <si>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</si>
  <si>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</si>
  <si>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</si>
  <si>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</si>
  <si>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</si>
  <si>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</si>
  <si>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</si>
  <si>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</si>
  <si>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</si>
  <si>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</si>
  <si>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</si>
  <si>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</si>
  <si>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</si>
  <si>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</si>
  <si>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</si>
  <si>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</si>
  <si>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</si>
  <si>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</si>
  <si>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</si>
  <si>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</si>
  <si>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</si>
  <si>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</si>
  <si>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</si>
  <si>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</si>
  <si>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</si>
  <si>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</si>
  <si>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</si>
  <si>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</si>
  <si>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</si>
  <si>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</si>
  <si>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</si>
  <si>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</si>
  <si>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</si>
  <si>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</si>
  <si>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</si>
  <si>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</si>
  <si>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</si>
  <si>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</si>
  <si>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</si>
  <si>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</si>
  <si>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</si>
  <si>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</si>
  <si>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</si>
  <si>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</si>
  <si>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</si>
  <si>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</si>
  <si>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</si>
  <si>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</si>
  <si>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</si>
  <si>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</si>
  <si>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</si>
  <si>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</si>
  <si>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</si>
  <si>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</si>
  <si>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</si>
  <si>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</si>
  <si>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</si>
  <si>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</si>
  <si>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</si>
  <si>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</si>
  <si>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</si>
  <si>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</si>
  <si>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</si>
  <si>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</si>
  <si>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</si>
  <si>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</si>
  <si>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</si>
  <si>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</si>
  <si>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</si>
  <si>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</si>
  <si>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</si>
  <si>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</si>
  <si>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</si>
  <si>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</si>
  <si>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</si>
  <si>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</si>
  <si>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</si>
  <si>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</si>
  <si>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</si>
  <si>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</si>
  <si>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</si>
  <si>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</si>
  <si>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</si>
  <si>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</si>
  <si>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</si>
  <si>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</si>
  <si>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</si>
  <si>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</si>
  <si>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</si>
  <si>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</si>
  <si>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</si>
  <si>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</si>
  <si>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</si>
  <si>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</si>
  <si>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</si>
  <si>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</si>
  <si>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</si>
  <si>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</si>
  <si>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</si>
  <si>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</si>
  <si>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</si>
  <si>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</si>
  <si>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</si>
  <si>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</si>
  <si>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</si>
  <si>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</si>
  <si>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</si>
  <si>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</si>
  <si>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</si>
  <si>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</si>
  <si>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</si>
  <si>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</si>
  <si>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</si>
  <si>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</si>
  <si>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</si>
  <si>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</si>
  <si>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</si>
  <si>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</si>
  <si>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</si>
  <si>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</si>
  <si>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</si>
  <si>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</si>
  <si>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</si>
  <si>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</si>
  <si>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</si>
  <si>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</si>
  <si>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</si>
  <si>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</si>
  <si>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</si>
  <si>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</si>
  <si>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</si>
  <si>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</si>
  <si>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</si>
  <si>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</si>
  <si>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</si>
  <si>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</si>
  <si>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</si>
  <si>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</si>
  <si>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</si>
  <si>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</si>
  <si>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</si>
  <si>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</si>
  <si>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</si>
  <si>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</si>
  <si>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</si>
  <si>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</si>
  <si>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</si>
  <si>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</si>
  <si>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</si>
  <si>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</si>
  <si>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</si>
  <si>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</si>
  <si>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</si>
  <si>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</si>
  <si>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</si>
  <si>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</si>
  <si>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</si>
  <si>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</si>
  <si>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</si>
  <si>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</si>
  <si>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</si>
  <si>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</si>
  <si>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</si>
  <si>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</si>
  <si>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</si>
  <si>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</si>
  <si>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</si>
  <si>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</si>
  <si>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</si>
  <si>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</si>
  <si>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</si>
  <si>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</si>
  <si>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</si>
  <si>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</si>
  <si>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</si>
  <si>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</si>
  <si>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</si>
  <si>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</si>
  <si>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</si>
  <si>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</si>
  <si>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</si>
  <si>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</si>
  <si>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</si>
  <si>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</si>
  <si>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</si>
  <si>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</si>
  <si>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</si>
  <si>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</si>
  <si>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</si>
  <si>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</si>
  <si>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</si>
  <si>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</si>
  <si>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</si>
  <si>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</si>
  <si>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</si>
  <si>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</si>
  <si>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</si>
  <si>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</si>
  <si>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</si>
  <si>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</si>
  <si>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</si>
  <si>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</si>
  <si>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</si>
  <si>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</si>
  <si>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</si>
  <si>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</si>
  <si>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</si>
  <si>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</si>
  <si>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</si>
  <si>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</si>
  <si>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</si>
  <si>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</si>
  <si>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</si>
  <si>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</si>
  <si>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</si>
  <si>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</si>
  <si>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</si>
  <si>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</si>
  <si>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</si>
  <si>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</si>
  <si>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</si>
  <si>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</si>
  <si>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</si>
  <si>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</si>
  <si>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</si>
  <si>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</si>
  <si>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</si>
  <si>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</si>
  <si>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</si>
  <si>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</si>
  <si>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</si>
  <si>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</si>
  <si>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</si>
  <si>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</si>
  <si>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</si>
  <si>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</si>
  <si>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</si>
  <si>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</si>
  <si>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</si>
  <si>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</si>
  <si>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</si>
  <si>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</si>
  <si>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</si>
  <si>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</si>
  <si>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</si>
  <si>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</si>
  <si>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</si>
  <si>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</si>
  <si>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</si>
  <si>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</si>
  <si>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</si>
  <si>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</si>
  <si>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</si>
  <si>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</si>
  <si>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</si>
  <si>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</si>
  <si>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</si>
  <si>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</si>
  <si>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</si>
  <si>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</si>
  <si>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</si>
  <si>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</si>
  <si>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</si>
  <si>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</si>
  <si>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</si>
  <si>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</si>
  <si>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</si>
  <si>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</si>
  <si>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</si>
  <si>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</si>
  <si>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</si>
  <si>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</si>
  <si>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</si>
  <si>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</si>
  <si>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</si>
  <si>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</si>
  <si>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</si>
  <si>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</si>
  <si>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</si>
  <si>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</si>
  <si>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</si>
  <si>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</si>
  <si>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</si>
  <si>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</si>
  <si>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</si>
  <si>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</si>
  <si>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</si>
  <si>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</si>
  <si>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</si>
  <si>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</si>
  <si>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</si>
  <si>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</si>
  <si>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</si>
  <si>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</si>
  <si>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</si>
  <si>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</si>
  <si>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</si>
  <si>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</si>
  <si>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</si>
  <si>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</si>
  <si>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</si>
  <si>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</si>
  <si>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</si>
  <si>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</si>
  <si>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</si>
  <si>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</si>
  <si>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</si>
  <si>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</si>
  <si>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</si>
  <si>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</si>
  <si>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</si>
  <si>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</si>
  <si>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</si>
  <si>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</si>
  <si>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</si>
  <si>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</si>
  <si>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</si>
  <si>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</si>
  <si>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</si>
  <si>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</si>
  <si>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</si>
  <si>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</si>
  <si>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</si>
  <si>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</si>
  <si>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</si>
  <si>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</si>
  <si>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</si>
  <si>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</si>
  <si>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</si>
  <si>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</si>
  <si>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</si>
  <si>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</si>
  <si>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</si>
  <si>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</si>
  <si>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</si>
  <si>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</si>
  <si>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</si>
  <si>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</si>
  <si>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</si>
  <si>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</si>
  <si>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</si>
  <si>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</si>
  <si>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</si>
  <si>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</si>
  <si>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</si>
  <si>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</si>
  <si>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</si>
  <si>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</si>
  <si>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</si>
  <si>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</si>
  <si>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</si>
  <si>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</si>
  <si>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</si>
  <si>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</si>
  <si>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</si>
  <si>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</si>
  <si>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</si>
  <si>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</si>
  <si>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</si>
  <si>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</si>
  <si>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</si>
  <si>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</si>
  <si>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</si>
  <si>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</si>
  <si>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</si>
  <si>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</si>
  <si>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</si>
  <si>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</si>
  <si>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</si>
  <si>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</si>
  <si>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</si>
  <si>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</si>
  <si>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</si>
  <si>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</si>
  <si>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</si>
  <si>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</si>
  <si>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</si>
  <si>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</si>
  <si>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</si>
  <si>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</si>
  <si>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</si>
  <si>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</si>
  <si>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</si>
  <si>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</si>
  <si>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</si>
  <si>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</si>
  <si>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</si>
  <si>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</si>
  <si>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</si>
  <si>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</si>
  <si>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</si>
  <si>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</si>
  <si>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</si>
  <si>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</si>
  <si>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</si>
  <si>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</si>
  <si>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</si>
  <si>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</si>
  <si>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</si>
  <si>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</si>
  <si>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</si>
  <si>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</si>
  <si>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</si>
  <si>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</si>
  <si>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</si>
  <si>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</si>
  <si>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</si>
  <si>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</si>
  <si>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</si>
  <si>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</si>
  <si>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</si>
  <si>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</si>
  <si>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</si>
  <si>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</si>
  <si>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</si>
  <si>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</si>
  <si>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</si>
  <si>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</si>
  <si>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</si>
  <si>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</si>
  <si>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</si>
  <si>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</si>
  <si>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</si>
  <si>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</si>
  <si>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</si>
  <si>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</si>
  <si>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</si>
  <si>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</si>
  <si>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</si>
  <si>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</si>
  <si>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</si>
  <si>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</si>
  <si>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</si>
  <si>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</si>
  <si>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</si>
  <si>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</si>
  <si>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</si>
  <si>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</si>
  <si>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</si>
  <si>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</si>
  <si>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</si>
  <si>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</si>
  <si>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</si>
  <si>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</si>
  <si>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</si>
  <si>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</si>
  <si>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</si>
  <si>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</si>
  <si>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</si>
  <si>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</si>
  <si>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</si>
  <si>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</si>
  <si>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</si>
  <si>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</si>
  <si>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</si>
  <si>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</si>
  <si>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</si>
  <si>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</si>
  <si>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</si>
  <si>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</si>
  <si>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</si>
  <si>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</si>
  <si>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</si>
  <si>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</si>
  <si>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</si>
  <si>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</si>
  <si>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</si>
  <si>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</si>
  <si>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</si>
  <si>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</si>
  <si>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</si>
  <si>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</si>
  <si>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</si>
  <si>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</si>
  <si>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</si>
  <si>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</si>
  <si>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</si>
  <si>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</si>
  <si>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</si>
  <si>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</si>
  <si>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</si>
  <si>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</si>
  <si>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</si>
  <si>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</si>
  <si>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</si>
  <si>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</si>
  <si>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</si>
  <si>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</si>
  <si>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</si>
  <si>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</si>
  <si>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</si>
  <si>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</si>
  <si>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</si>
  <si>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</si>
  <si>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</si>
  <si>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</si>
  <si>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</si>
  <si>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</si>
  <si>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</si>
  <si>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</si>
  <si>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</si>
  <si>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</si>
  <si>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</si>
  <si>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</si>
  <si>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</si>
  <si>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</si>
  <si>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</si>
  <si>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</si>
  <si>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</si>
  <si>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</si>
  <si>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</si>
  <si>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</si>
  <si>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</si>
  <si>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</si>
  <si>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</si>
  <si>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</si>
  <si>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</si>
  <si>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</si>
  <si>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</si>
  <si>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</si>
  <si>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</si>
  <si>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</si>
  <si>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</si>
  <si>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</si>
  <si>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</si>
  <si>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</si>
  <si>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</si>
  <si>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</si>
  <si>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</si>
  <si>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</si>
  <si>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</si>
  <si>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</si>
  <si>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</si>
  <si>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</si>
  <si>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</si>
  <si>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</si>
  <si>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</si>
  <si>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</si>
  <si>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</si>
  <si>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</si>
  <si>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</si>
  <si>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</si>
  <si>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</si>
  <si>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</si>
  <si>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</si>
  <si>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</si>
  <si>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</si>
  <si>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</si>
  <si>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</si>
  <si>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</si>
  <si>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</si>
  <si>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</si>
  <si>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</si>
  <si>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</si>
  <si>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</si>
  <si>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</si>
  <si>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</si>
  <si>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</si>
  <si>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</si>
  <si>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</si>
  <si>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</si>
  <si>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</si>
  <si>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</si>
  <si>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</si>
  <si>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</si>
  <si>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</si>
  <si>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</si>
  <si>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</si>
  <si>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</si>
  <si>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</si>
  <si>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</si>
  <si>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</si>
  <si>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</si>
  <si>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</si>
  <si>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</si>
  <si>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</si>
  <si>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</si>
  <si>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</si>
  <si>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</si>
  <si>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</si>
  <si>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</si>
  <si>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</si>
  <si>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</si>
  <si>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</si>
  <si>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</si>
  <si>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</si>
  <si>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</si>
  <si>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</si>
  <si>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</si>
  <si>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</si>
  <si>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</si>
  <si>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</si>
  <si>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</si>
  <si>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</si>
  <si>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</si>
  <si>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</si>
  <si>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</si>
  <si>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</si>
  <si>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</si>
  <si>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</si>
  <si>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</si>
  <si>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</si>
  <si>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</si>
  <si>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</si>
  <si>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</si>
  <si>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</si>
  <si>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</si>
  <si>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</si>
  <si>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</si>
  <si>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</si>
  <si>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</si>
  <si>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</si>
  <si>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</si>
  <si>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</si>
  <si>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</si>
  <si>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</si>
  <si>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</si>
  <si>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</si>
  <si>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</si>
  <si>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</si>
  <si>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</si>
  <si>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</si>
  <si>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</si>
  <si>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</si>
  <si>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</si>
  <si>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</si>
  <si>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</si>
  <si>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</si>
  <si>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</si>
  <si>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</si>
  <si>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</si>
  <si>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</si>
  <si>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</si>
  <si>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</si>
  <si>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</si>
  <si>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</si>
  <si>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</si>
  <si>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</si>
  <si>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</si>
  <si>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</si>
  <si>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</si>
  <si>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</si>
  <si>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</si>
  <si>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</si>
  <si>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</si>
  <si>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</si>
  <si>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</si>
  <si>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</si>
  <si>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</si>
  <si>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</si>
  <si>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</si>
  <si>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</si>
  <si>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</si>
  <si>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</si>
  <si>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</si>
  <si>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</si>
  <si>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</si>
  <si>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</si>
  <si>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</si>
  <si>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</si>
  <si>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</si>
  <si>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</si>
  <si>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</si>
  <si>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</si>
  <si>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</si>
  <si>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</si>
  <si>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</si>
  <si>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</si>
  <si>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</si>
  <si>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</si>
  <si>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</si>
  <si>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</si>
  <si>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</si>
  <si>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</si>
  <si>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</si>
  <si>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</si>
  <si>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</si>
  <si>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</si>
  <si>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</si>
  <si>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</si>
  <si>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</si>
  <si>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</si>
  <si>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</si>
  <si>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</si>
  <si>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</si>
  <si>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</si>
  <si>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</si>
  <si>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</si>
  <si>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</si>
  <si>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</si>
  <si>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</si>
  <si>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</si>
  <si>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</si>
  <si>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</si>
  <si>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</si>
  <si>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</si>
  <si>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</si>
  <si>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</si>
  <si>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</si>
  <si>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</si>
  <si>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</si>
  <si>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</si>
  <si>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</si>
  <si>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</si>
  <si>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</si>
  <si>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</si>
  <si>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</si>
  <si>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</si>
  <si>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</si>
  <si>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</si>
  <si>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</si>
  <si>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</si>
  <si>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</si>
  <si>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</si>
  <si>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</si>
  <si>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</si>
  <si>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</si>
  <si>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</si>
  <si>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</si>
  <si>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</si>
  <si>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</si>
  <si>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</si>
  <si>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</si>
  <si>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</si>
  <si>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</si>
  <si>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</si>
  <si>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</si>
  <si>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</si>
  <si>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</si>
  <si>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</si>
  <si>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</si>
  <si>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</si>
  <si>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</si>
  <si>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</si>
  <si>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</si>
  <si>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</si>
  <si>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</si>
  <si>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</si>
  <si>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</si>
  <si>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</si>
  <si>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</si>
  <si>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</si>
  <si>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</si>
  <si>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</si>
  <si>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</si>
  <si>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</si>
  <si>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</si>
  <si>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</si>
  <si>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</si>
  <si>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</si>
  <si>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</si>
  <si>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</si>
  <si>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</si>
  <si>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</si>
  <si>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</si>
  <si>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</si>
  <si>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</si>
  <si>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</si>
  <si>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</si>
  <si>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</si>
  <si>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</si>
  <si>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</si>
  <si>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</si>
  <si>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</si>
  <si>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</si>
  <si>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</si>
  <si>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</si>
  <si>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</si>
  <si>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</si>
  <si>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</si>
  <si>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</si>
  <si>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</si>
  <si>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</si>
  <si>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</si>
  <si>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</si>
  <si>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</si>
  <si>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</si>
  <si>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</si>
  <si>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</si>
  <si>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</si>
  <si>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</si>
  <si>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</si>
  <si>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</si>
  <si>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</si>
  <si>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</si>
  <si>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</si>
  <si>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</si>
  <si>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</si>
  <si>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</si>
  <si>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</si>
  <si>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</si>
  <si>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</si>
  <si>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</si>
  <si>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</si>
  <si>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</si>
  <si>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</si>
  <si>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</si>
  <si>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</si>
  <si>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</si>
  <si>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</si>
  <si>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</si>
  <si>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</si>
  <si>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</si>
  <si>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</si>
  <si>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</si>
  <si>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</si>
  <si>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</si>
  <si>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</si>
  <si>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</si>
  <si>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</si>
  <si>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</si>
  <si>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</si>
  <si>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</si>
  <si>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</si>
  <si>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</si>
  <si>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</si>
  <si>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</si>
  <si>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</si>
  <si>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</si>
  <si>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</si>
  <si>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</si>
  <si>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</si>
  <si>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</si>
  <si>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</si>
  <si>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</si>
  <si>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</si>
  <si>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</si>
  <si>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</si>
  <si>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</si>
  <si>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</si>
  <si>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</si>
  <si>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</si>
  <si>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</si>
  <si>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</si>
  <si>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</si>
  <si>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</si>
  <si>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</si>
  <si>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</si>
  <si>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</si>
  <si>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</si>
  <si>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</si>
  <si>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</si>
  <si>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</si>
  <si>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</si>
  <si>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</si>
  <si>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</si>
  <si>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</si>
  <si>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</si>
  <si>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</si>
  <si>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</si>
  <si>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</si>
  <si>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</si>
  <si>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</si>
  <si>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</si>
  <si>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</si>
  <si>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</si>
  <si>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</si>
  <si>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</si>
  <si>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</si>
  <si>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</si>
  <si>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</si>
  <si>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</si>
  <si>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</si>
  <si>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</si>
  <si>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</si>
  <si>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</si>
  <si>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</si>
  <si>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</si>
  <si>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</si>
  <si>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</si>
  <si>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</si>
  <si>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</si>
  <si>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</si>
  <si>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</si>
  <si>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</si>
  <si>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</si>
  <si>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</si>
  <si>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</si>
  <si>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</si>
  <si>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</si>
  <si>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</si>
  <si>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</si>
  <si>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</si>
  <si>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</si>
  <si>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</si>
  <si>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</si>
  <si>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</si>
  <si>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</si>
  <si>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</si>
  <si>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</si>
  <si>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</si>
  <si>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</si>
  <si>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</si>
  <si>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</si>
  <si>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</si>
  <si>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</si>
  <si>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</si>
  <si>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</si>
  <si>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</si>
  <si>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</si>
  <si>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</si>
  <si>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</si>
  <si>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</si>
  <si>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</si>
  <si>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</si>
  <si>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</si>
  <si>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</si>
  <si>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</si>
  <si>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</si>
  <si>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</si>
  <si>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</si>
  <si>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</si>
  <si>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</si>
  <si>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</si>
  <si>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</si>
  <si>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</si>
  <si>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</si>
  <si>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</si>
  <si>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</si>
  <si>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</si>
  <si>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</si>
  <si>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</si>
  <si>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</si>
  <si>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</si>
  <si>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</si>
  <si>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</si>
  <si>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</si>
  <si>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</si>
  <si>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</si>
  <si>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</si>
  <si>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</si>
  <si>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</si>
  <si>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</si>
  <si>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</si>
  <si>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</si>
  <si>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</si>
  <si>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</si>
  <si>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</si>
  <si>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</si>
  <si>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</si>
  <si>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</si>
  <si>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</si>
  <si>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</si>
  <si>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</si>
  <si>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</si>
  <si>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</si>
  <si>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</si>
  <si>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</si>
  <si>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</si>
  <si>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</si>
  <si>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</si>
  <si>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</si>
  <si>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</si>
  <si>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</si>
  <si>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</si>
  <si>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</si>
  <si>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</si>
  <si>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</si>
  <si>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</si>
  <si>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</si>
  <si>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</si>
  <si>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</si>
  <si>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</si>
  <si>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</si>
  <si>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</si>
  <si>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</si>
  <si>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</si>
  <si>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</si>
  <si>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</si>
  <si>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</si>
  <si>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</si>
  <si>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</si>
  <si>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</si>
  <si>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</si>
  <si>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</si>
  <si>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</si>
  <si>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</si>
  <si>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</si>
  <si>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</si>
  <si>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</si>
  <si>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</si>
  <si>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</si>
  <si>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</si>
  <si>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</si>
  <si>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</si>
  <si>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</si>
  <si>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</si>
  <si>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</si>
  <si>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</si>
  <si>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</si>
  <si>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</si>
  <si>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</si>
  <si>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</si>
  <si>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</si>
  <si>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</si>
  <si>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</si>
  <si>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</si>
  <si>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</si>
  <si>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</si>
  <si>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</si>
  <si>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</si>
  <si>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</si>
  <si>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</si>
  <si>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</si>
  <si>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</si>
  <si>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</si>
  <si>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</si>
  <si>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</si>
  <si>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</si>
  <si>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</si>
  <si>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</si>
  <si>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</si>
  <si>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</si>
  <si>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</si>
  <si>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</si>
  <si>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</si>
  <si>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</si>
  <si>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</si>
  <si>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</si>
  <si>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</si>
  <si>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</si>
  <si>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</si>
  <si>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</si>
  <si>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</si>
  <si>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</si>
  <si>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</si>
  <si>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</si>
  <si>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</si>
  <si>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</si>
  <si>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</si>
  <si>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</si>
  <si>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</si>
  <si>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</si>
  <si>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</si>
  <si>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</si>
  <si>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</si>
  <si>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</si>
  <si>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</si>
  <si>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</si>
  <si>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</si>
  <si>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</si>
  <si>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</si>
  <si>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</si>
  <si>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</si>
  <si>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</si>
  <si>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</si>
  <si>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</si>
  <si>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</si>
  <si>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</si>
  <si>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</si>
  <si>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</si>
  <si>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</si>
  <si>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</si>
  <si>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</si>
  <si>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</si>
  <si>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</si>
  <si>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</si>
  <si>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</si>
  <si>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</si>
  <si>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</si>
  <si>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</si>
  <si>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</si>
  <si>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</si>
  <si>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</si>
  <si>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</si>
  <si>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</si>
  <si>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</si>
  <si>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</si>
  <si>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</si>
  <si>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</si>
  <si>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</si>
  <si>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</si>
  <si>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</si>
  <si>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</si>
  <si>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</si>
  <si>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</si>
  <si>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</si>
  <si>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</si>
  <si>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</si>
  <si>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</si>
  <si>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</si>
  <si>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</si>
  <si>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</si>
  <si>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</si>
  <si>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</si>
  <si>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</si>
  <si>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</si>
  <si>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</si>
  <si>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</si>
  <si>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</si>
  <si>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</si>
  <si>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</si>
  <si>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</si>
  <si>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</si>
  <si>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</si>
  <si>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</si>
  <si>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</si>
  <si>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</si>
  <si>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</si>
  <si>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</si>
  <si>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</si>
  <si>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</si>
  <si>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</si>
  <si>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</si>
  <si>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</si>
  <si>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</si>
  <si>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</si>
  <si>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</si>
  <si>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</si>
  <si>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</si>
  <si>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</si>
  <si>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</si>
  <si>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</si>
  <si>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</si>
  <si>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</si>
  <si>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</si>
  <si>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</si>
  <si>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</si>
  <si>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</si>
  <si>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</si>
  <si>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</si>
  <si>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</si>
  <si>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</si>
  <si>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</si>
  <si>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</si>
  <si>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</si>
  <si>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</si>
  <si>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</si>
  <si>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</si>
  <si>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</si>
  <si>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</si>
  <si>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</si>
  <si>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</si>
  <si>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</si>
  <si>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</si>
  <si>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</si>
  <si>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</si>
  <si>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</si>
  <si>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</si>
  <si>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</si>
  <si>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</si>
  <si>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</si>
  <si>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</si>
  <si>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</si>
  <si>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</si>
  <si>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</si>
  <si>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</si>
  <si>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</si>
  <si>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</si>
  <si>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</si>
  <si>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</si>
  <si>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</si>
  <si>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</si>
  <si>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</si>
  <si>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</si>
  <si>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</si>
  <si>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</si>
  <si>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</si>
  <si>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</si>
  <si>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</si>
  <si>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</si>
  <si>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</si>
  <si>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</si>
  <si>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</si>
  <si>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</si>
  <si>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</si>
  <si>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</si>
  <si>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</si>
  <si>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</si>
  <si>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</si>
  <si>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</si>
  <si>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</si>
  <si>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</si>
  <si>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</si>
  <si>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</si>
  <si>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</si>
  <si>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</si>
  <si>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</si>
  <si>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</si>
  <si>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</si>
  <si>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</si>
  <si>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</si>
  <si>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</si>
  <si>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</si>
  <si>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</si>
  <si>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</si>
  <si>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</si>
  <si>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</si>
  <si>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</si>
  <si>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</si>
  <si>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</si>
  <si>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</si>
  <si>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</si>
  <si>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</si>
  <si>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</si>
  <si>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</si>
  <si>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</si>
  <si>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</si>
  <si>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</si>
  <si>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</si>
  <si>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</si>
  <si>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</si>
  <si>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</si>
  <si>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</si>
  <si>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</si>
  <si>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</si>
  <si>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</si>
  <si>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</si>
  <si>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</si>
  <si>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</si>
  <si>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</si>
  <si>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</si>
  <si>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</si>
  <si>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</si>
  <si>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</si>
  <si>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</si>
  <si>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</si>
  <si>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</si>
  <si>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</si>
  <si>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</si>
  <si>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</si>
  <si>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</si>
  <si>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</si>
  <si>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</si>
  <si>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</si>
  <si>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</si>
  <si>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</si>
  <si>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</si>
  <si>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</si>
  <si>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</si>
  <si>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</si>
  <si>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</si>
  <si>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</si>
  <si>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</si>
  <si>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</si>
  <si>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</si>
  <si>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</si>
  <si>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</si>
  <si>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</si>
  <si>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</si>
  <si>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</si>
  <si>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</si>
  <si>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</si>
  <si>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</si>
  <si>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</si>
  <si>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</si>
  <si>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</si>
  <si>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</si>
  <si>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</si>
  <si>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</si>
  <si>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</si>
  <si>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</si>
  <si>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</si>
  <si>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</si>
  <si>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</si>
  <si>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</si>
  <si>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</si>
  <si>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</si>
  <si>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</si>
  <si>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</si>
  <si>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</si>
  <si>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</si>
  <si>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</si>
  <si>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</si>
  <si>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</si>
  <si>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</si>
  <si>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</si>
  <si>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</si>
  <si>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</si>
  <si>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</si>
  <si>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</si>
  <si>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</si>
  <si>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</si>
  <si>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</si>
  <si>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</si>
  <si>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</si>
  <si>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</si>
  <si>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</si>
  <si>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</si>
  <si>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</si>
  <si>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</si>
  <si>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</si>
  <si>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</si>
  <si>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</si>
  <si>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</si>
  <si>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</si>
  <si>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</si>
  <si>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</si>
  <si>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</si>
  <si>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</si>
  <si>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</si>
  <si>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</si>
  <si>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</si>
  <si>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</si>
  <si>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</si>
  <si>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</si>
  <si>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</si>
  <si>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</si>
  <si>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</si>
  <si>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</si>
  <si>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</si>
  <si>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</si>
  <si>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</si>
  <si>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</si>
  <si>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</si>
  <si>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</si>
  <si>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</si>
  <si>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</si>
  <si>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</si>
  <si>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</si>
  <si>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</si>
  <si>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</si>
  <si>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</si>
  <si>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</si>
  <si>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</si>
  <si>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</si>
  <si>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</si>
  <si>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</si>
  <si>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</si>
  <si>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</si>
  <si>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</si>
  <si>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</si>
  <si>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</si>
  <si>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</si>
  <si>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</si>
  <si>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</si>
  <si>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</si>
  <si>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</si>
  <si>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</si>
  <si>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</si>
  <si>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</si>
  <si>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</si>
  <si>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</si>
  <si>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</si>
  <si>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</si>
  <si>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</si>
  <si>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</si>
  <si>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</si>
  <si>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</si>
  <si>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</si>
  <si>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</si>
  <si>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</si>
  <si>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</si>
  <si>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</si>
  <si>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</si>
  <si>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</si>
  <si>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</si>
  <si>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</si>
  <si>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</si>
  <si>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</si>
  <si>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</si>
  <si>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</si>
  <si>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</si>
  <si>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</si>
  <si>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</si>
  <si>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</si>
  <si>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</si>
  <si>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</si>
  <si>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</si>
  <si>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</si>
  <si>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</si>
  <si>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</si>
  <si>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</si>
  <si>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</si>
  <si>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</si>
  <si>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</si>
  <si>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</si>
  <si>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</si>
  <si>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</si>
  <si>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</si>
  <si>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</si>
  <si>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</si>
  <si>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</si>
  <si>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</si>
  <si>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</si>
  <si>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</si>
  <si>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</si>
  <si>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</si>
  <si>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</si>
  <si>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</si>
  <si>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</si>
  <si>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</si>
  <si>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</si>
  <si>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</si>
  <si>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</si>
  <si>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</si>
  <si>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</si>
  <si>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</si>
  <si>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</si>
  <si>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</si>
  <si>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</si>
  <si>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</si>
  <si>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</si>
  <si>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</si>
  <si>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</si>
  <si>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</si>
  <si>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</si>
  <si>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</si>
  <si>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</si>
  <si>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</si>
  <si>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</si>
  <si>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</si>
  <si>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</si>
  <si>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</si>
  <si>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</si>
  <si>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</si>
  <si>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</si>
  <si>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</si>
  <si>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</si>
  <si>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</si>
  <si>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</si>
  <si>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</si>
  <si>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</si>
  <si>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</si>
  <si>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</si>
  <si>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</si>
  <si>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</si>
  <si>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</si>
  <si>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</si>
  <si>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</si>
  <si>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</si>
  <si>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</si>
  <si>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</si>
  <si>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</si>
  <si>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</si>
  <si>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</si>
  <si>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</si>
  <si>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</si>
  <si>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</si>
  <si>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</si>
  <si>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</si>
  <si>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</si>
  <si>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</si>
  <si>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</si>
  <si>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</si>
  <si>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</si>
  <si>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</si>
  <si>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</si>
  <si>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</si>
  <si>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</si>
  <si>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</si>
  <si>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</si>
  <si>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</si>
  <si>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</si>
  <si>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</si>
  <si>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</si>
  <si>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</si>
  <si>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</si>
  <si>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</si>
  <si>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</si>
  <si>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</si>
  <si>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</si>
  <si>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</si>
  <si>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</si>
  <si>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</si>
  <si>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</si>
  <si>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</si>
  <si>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</si>
  <si>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</si>
  <si>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</si>
  <si>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</si>
  <si>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</si>
  <si>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</si>
  <si>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</si>
  <si>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</si>
  <si>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</si>
  <si>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</si>
  <si>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</si>
  <si>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</si>
  <si>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</si>
  <si>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</si>
  <si>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</si>
  <si>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</si>
  <si>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</si>
  <si>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</si>
  <si>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</si>
  <si>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</si>
  <si>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</si>
  <si>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</si>
  <si>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</si>
  <si>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</si>
  <si>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</si>
  <si>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</si>
  <si>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</si>
  <si>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</si>
  <si>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</si>
  <si>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</si>
  <si>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</si>
  <si>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</si>
  <si>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</si>
  <si>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</si>
  <si>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</si>
  <si>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</si>
  <si>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</si>
  <si>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</si>
  <si>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</si>
  <si>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</si>
  <si>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</si>
  <si>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</si>
  <si>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</si>
  <si>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</si>
  <si>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</si>
  <si>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</si>
  <si>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</si>
  <si>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</si>
  <si>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</si>
  <si>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</si>
  <si>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</si>
  <si>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</si>
  <si>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</si>
  <si>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</si>
  <si>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</si>
  <si>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</si>
  <si>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</si>
  <si>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</si>
  <si>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</si>
  <si>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</si>
  <si>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</si>
  <si>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</si>
  <si>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</si>
  <si>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</si>
  <si>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</si>
  <si>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</si>
  <si>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</si>
  <si>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</si>
  <si>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</si>
  <si>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</si>
  <si>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</si>
  <si>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</si>
  <si>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</si>
  <si>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</si>
  <si>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</si>
  <si>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</si>
  <si>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</si>
  <si>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</si>
  <si>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</si>
  <si>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</si>
  <si>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</si>
  <si>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</si>
  <si>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</si>
  <si>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</si>
  <si>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</si>
  <si>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</si>
  <si>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</si>
  <si>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</si>
  <si>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</si>
  <si>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</si>
  <si>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</si>
  <si>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</si>
  <si>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</si>
  <si>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</si>
  <si>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</si>
  <si>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</si>
  <si>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</si>
  <si>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</si>
  <si>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</si>
  <si>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</si>
  <si>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</si>
  <si>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</si>
  <si>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</si>
  <si>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</si>
  <si>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</si>
  <si>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</si>
  <si>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</si>
  <si>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</si>
  <si>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</si>
  <si>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</si>
  <si>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</si>
  <si>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</si>
  <si>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</si>
  <si>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</si>
  <si>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</si>
  <si>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</si>
  <si>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</si>
  <si>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</si>
  <si>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</si>
  <si>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</si>
  <si>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</si>
  <si>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</si>
  <si>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</si>
  <si>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</si>
  <si>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</si>
  <si>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</si>
  <si>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</si>
  <si>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</si>
  <si>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</si>
  <si>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</si>
  <si>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</si>
  <si>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</si>
  <si>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</si>
  <si>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</si>
  <si>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</si>
  <si>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</si>
  <si>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</si>
  <si>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</si>
  <si>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</si>
  <si>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</si>
  <si>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</si>
  <si>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</si>
  <si>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</si>
  <si>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</si>
  <si>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</si>
  <si>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</si>
  <si>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</si>
  <si>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</si>
  <si>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</si>
  <si>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</si>
  <si>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</si>
  <si>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</si>
  <si>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</si>
  <si>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</si>
  <si>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</si>
  <si>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</si>
  <si>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</si>
  <si>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</si>
  <si>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</si>
  <si>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</si>
  <si>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</si>
  <si>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</si>
  <si>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</si>
  <si>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</si>
  <si>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</si>
  <si>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</si>
  <si>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</si>
  <si>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</si>
  <si>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</si>
  <si>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</si>
  <si>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</si>
  <si>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</si>
  <si>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</si>
  <si>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</si>
  <si>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</si>
  <si>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</si>
  <si>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</si>
  <si>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</si>
  <si>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</si>
  <si>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</si>
  <si>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</si>
  <si>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</si>
  <si>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</si>
  <si>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</si>
  <si>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</si>
  <si>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</si>
  <si>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</si>
  <si>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</si>
  <si>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</si>
  <si>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</si>
  <si>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</si>
  <si>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</si>
  <si>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</si>
  <si>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</si>
  <si>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</si>
  <si>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</si>
  <si>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</si>
  <si>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</si>
  <si>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</si>
  <si>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</si>
  <si>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</si>
  <si>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</si>
  <si>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</si>
  <si>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</si>
  <si>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</si>
  <si>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</si>
  <si>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</si>
  <si>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</si>
  <si>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</si>
  <si>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</si>
  <si>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</si>
  <si>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</si>
  <si>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</si>
  <si>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</si>
  <si>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</si>
  <si>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</si>
  <si>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</si>
  <si>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</si>
  <si>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</si>
  <si>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</si>
  <si>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</si>
  <si>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</si>
  <si>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</si>
  <si>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</si>
  <si>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</si>
  <si>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</si>
  <si>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</si>
  <si>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</si>
  <si>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</si>
  <si>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</si>
  <si>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</si>
  <si>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</si>
  <si>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</si>
  <si>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</si>
  <si>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</si>
  <si>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</si>
  <si>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</si>
  <si>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</si>
  <si>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</si>
  <si>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</si>
  <si>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</si>
  <si>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</si>
  <si>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</si>
  <si>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</si>
  <si>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</si>
  <si>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</si>
  <si>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</si>
  <si>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</si>
  <si>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</si>
  <si>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</si>
  <si>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</si>
  <si>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</si>
  <si>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</si>
  <si>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</si>
  <si>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</si>
  <si>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</si>
  <si>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</si>
  <si>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</si>
  <si>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</si>
  <si>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</si>
  <si>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</si>
  <si>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</si>
  <si>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</si>
  <si>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</si>
  <si>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</si>
  <si>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</si>
  <si>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</si>
  <si>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</si>
  <si>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</si>
  <si>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</si>
  <si>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</si>
  <si>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</si>
  <si>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</si>
  <si>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</si>
  <si>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</si>
  <si>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</si>
  <si>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</si>
  <si>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</si>
  <si>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</si>
  <si>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</si>
  <si>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</si>
  <si>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</si>
  <si>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</si>
  <si>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</si>
  <si>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</si>
  <si>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</si>
  <si>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</si>
  <si>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</si>
  <si>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</si>
  <si>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</si>
  <si>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</si>
  <si>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</si>
  <si>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</si>
  <si>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</si>
  <si>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</si>
  <si>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</si>
  <si>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</si>
  <si>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</si>
  <si>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</si>
  <si>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</si>
  <si>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</si>
  <si>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</si>
  <si>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</si>
  <si>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</si>
  <si>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</si>
  <si>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</si>
  <si>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</si>
  <si>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</si>
  <si>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</si>
  <si>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</si>
  <si>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</si>
  <si>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</si>
  <si>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</si>
  <si>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</si>
  <si>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</si>
  <si>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</si>
  <si>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</si>
  <si>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</si>
  <si>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</si>
  <si>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</si>
  <si>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</si>
  <si>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</si>
  <si>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</si>
  <si>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</si>
  <si>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</si>
  <si>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</si>
  <si>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</si>
  <si>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</si>
  <si>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</si>
  <si>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</si>
  <si>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</si>
  <si>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</si>
  <si>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</si>
  <si>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</si>
  <si>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</si>
  <si>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</si>
  <si>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</si>
  <si>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</si>
  <si>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</si>
  <si>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</si>
  <si>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</si>
  <si>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</si>
  <si>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</si>
  <si>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</si>
  <si>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</si>
  <si>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</si>
  <si>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</si>
  <si>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</si>
  <si>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</si>
  <si>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</si>
  <si>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</si>
  <si>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</si>
  <si>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</si>
  <si>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</si>
  <si>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</si>
  <si>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</si>
  <si>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</si>
  <si>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</si>
  <si>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</si>
  <si>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</si>
  <si>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</si>
  <si>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</si>
  <si>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</si>
  <si>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</si>
  <si>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</si>
  <si>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</si>
  <si>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</si>
  <si>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</si>
  <si>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</si>
  <si>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</si>
  <si>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</si>
  <si>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</si>
  <si>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</si>
  <si>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</si>
  <si>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</si>
  <si>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</si>
  <si>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</si>
  <si>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</si>
  <si>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</si>
  <si>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</si>
  <si>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</si>
  <si>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</si>
  <si>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</si>
  <si>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</si>
  <si>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</si>
  <si>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</si>
  <si>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</si>
  <si>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</si>
  <si>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</si>
  <si>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</si>
  <si>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</si>
  <si>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</si>
  <si>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</si>
  <si>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</si>
  <si>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</si>
  <si>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</si>
  <si>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</si>
  <si>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</si>
  <si>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</si>
  <si>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</si>
  <si>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</si>
  <si>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</si>
  <si>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</si>
  <si>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</si>
  <si>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</si>
  <si>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</si>
  <si>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</si>
  <si>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</si>
  <si>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</si>
  <si>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</si>
  <si>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</si>
  <si>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</si>
  <si>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</si>
  <si>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</si>
  <si>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</si>
  <si>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</si>
  <si>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</si>
  <si>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</si>
  <si>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</si>
  <si>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</si>
  <si>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</si>
  <si>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</si>
  <si>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</si>
  <si>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</si>
  <si>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</si>
  <si>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</si>
  <si>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</si>
  <si>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</si>
  <si>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</si>
  <si>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</si>
  <si>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</si>
  <si>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</si>
  <si>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</si>
  <si>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</si>
  <si>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</si>
  <si>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</si>
  <si>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</si>
  <si>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</si>
  <si>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</si>
  <si>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</si>
  <si>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</si>
  <si>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</si>
  <si>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</si>
  <si>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</si>
  <si>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</si>
  <si>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</si>
  <si>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</si>
  <si>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</si>
  <si>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</si>
  <si>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</si>
  <si>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</si>
  <si>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</si>
  <si>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</si>
  <si>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</si>
  <si>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</si>
  <si>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</si>
  <si>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</si>
  <si>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</si>
  <si>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</si>
  <si>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</si>
  <si>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</si>
  <si>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</si>
  <si>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</si>
  <si>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</si>
  <si>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</si>
  <si>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</si>
  <si>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</si>
  <si>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</si>
  <si>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</si>
  <si>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</si>
  <si>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</si>
  <si>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</si>
  <si>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</si>
  <si>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</si>
  <si>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</si>
  <si>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</si>
  <si>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</si>
  <si>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</si>
  <si>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</si>
  <si>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</si>
  <si>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</si>
  <si>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</si>
  <si>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</si>
  <si>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</si>
  <si>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</si>
  <si>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</si>
  <si>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</si>
  <si>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</si>
  <si>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</si>
  <si>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</si>
  <si>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</si>
  <si>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</si>
  <si>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</si>
  <si>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</si>
  <si>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</si>
  <si>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</si>
  <si>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</si>
  <si>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</si>
  <si>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</si>
  <si>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</si>
  <si>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</si>
  <si>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</si>
  <si>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</si>
  <si>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</si>
  <si>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</si>
  <si>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</si>
  <si>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</si>
  <si>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</si>
  <si>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</si>
  <si>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</si>
  <si>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</si>
  <si>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</si>
  <si>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</si>
  <si>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</si>
  <si>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</si>
  <si>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</si>
  <si>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</si>
  <si>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</si>
  <si>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</si>
  <si>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</si>
  <si>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</si>
  <si>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</si>
  <si>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</si>
  <si>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</si>
  <si>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</si>
  <si>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</si>
  <si>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</si>
  <si>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</si>
  <si>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</si>
  <si>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</si>
  <si>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</si>
  <si>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</si>
  <si>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</si>
  <si>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</si>
  <si>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</si>
  <si>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</si>
  <si>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</si>
  <si>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</si>
  <si>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</si>
  <si>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</si>
  <si>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</si>
  <si>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</si>
  <si>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</si>
  <si>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</si>
  <si>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</si>
  <si>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</si>
  <si>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</si>
  <si>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</si>
  <si>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</si>
  <si>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</si>
  <si>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</si>
  <si>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</si>
  <si>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</si>
  <si>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</si>
  <si>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</si>
  <si>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</si>
  <si>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</si>
  <si>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</si>
  <si>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</si>
  <si>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</si>
  <si>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</si>
  <si>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</si>
  <si>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</si>
  <si>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</si>
  <si>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</si>
  <si>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</si>
  <si>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</si>
  <si>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</si>
  <si>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</si>
  <si>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</si>
  <si>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</si>
  <si>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</si>
  <si>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</si>
  <si>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</si>
  <si>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</si>
  <si>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</si>
  <si>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</si>
  <si>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</si>
  <si>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</si>
  <si>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</si>
  <si>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</si>
  <si>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</si>
  <si>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</si>
  <si>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</si>
  <si>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</si>
  <si>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</si>
  <si>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</si>
  <si>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</si>
  <si>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</si>
  <si>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</si>
  <si>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</si>
  <si>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</si>
  <si>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</si>
  <si>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</si>
  <si>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</si>
  <si>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</si>
  <si>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</si>
  <si>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</si>
  <si>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</si>
  <si>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</si>
  <si>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</si>
  <si>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</si>
  <si>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</si>
  <si>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</si>
  <si>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</si>
  <si>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</si>
  <si>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</si>
  <si>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</si>
  <si>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</si>
  <si>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</si>
  <si>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</si>
  <si>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</si>
  <si>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</si>
  <si>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</si>
  <si>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</si>
  <si>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</si>
  <si>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</si>
  <si>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</si>
  <si>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</si>
  <si>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</si>
  <si>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</si>
  <si>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</si>
  <si>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</si>
  <si>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</si>
  <si>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</si>
  <si>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</si>
  <si>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</si>
  <si>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</si>
  <si>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</si>
  <si>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</si>
  <si>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</si>
  <si>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</si>
  <si>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</si>
  <si>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</si>
  <si>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</si>
  <si>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</si>
  <si>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</si>
  <si>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</si>
  <si>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</si>
  <si>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</si>
  <si>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</si>
  <si>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</si>
  <si>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</si>
  <si>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</si>
  <si>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</si>
  <si>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</si>
  <si>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</si>
  <si>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</si>
  <si>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</si>
  <si>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</si>
  <si>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</si>
  <si>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</si>
  <si>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</si>
  <si>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</si>
  <si>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</si>
  <si>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</si>
  <si>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</si>
  <si>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</si>
  <si>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</si>
  <si>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</si>
  <si>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</si>
  <si>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</si>
  <si>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</si>
  <si>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</si>
  <si>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</si>
  <si>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</si>
  <si>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</si>
  <si>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</si>
  <si>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</si>
  <si>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</si>
  <si>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</si>
  <si>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</si>
  <si>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</si>
  <si>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</si>
  <si>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</si>
  <si>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</si>
  <si>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</si>
  <si>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</si>
  <si>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</si>
  <si>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</si>
  <si>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</si>
  <si>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</si>
  <si>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</si>
  <si>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</si>
  <si>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</si>
  <si>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</si>
  <si>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</si>
  <si>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</si>
  <si>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</si>
  <si>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</si>
  <si>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</si>
  <si>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</si>
  <si>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</si>
  <si>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</si>
  <si>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</si>
  <si>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</si>
  <si>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</si>
  <si>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</si>
  <si>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</si>
  <si>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</si>
  <si>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</si>
  <si>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</si>
  <si>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</si>
  <si>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</si>
  <si>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</si>
  <si>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</si>
  <si>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</si>
  <si>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</si>
  <si>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</si>
  <si>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</si>
  <si>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</si>
  <si>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</si>
  <si>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</si>
  <si>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</si>
  <si>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</si>
  <si>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</si>
  <si>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</si>
  <si>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</si>
  <si>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</si>
  <si>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</si>
  <si>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</si>
  <si>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</si>
  <si>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</si>
  <si>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</si>
  <si>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</si>
  <si>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</si>
  <si>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</si>
  <si>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</si>
  <si>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</si>
  <si>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</si>
  <si>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</si>
  <si>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</si>
  <si>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</si>
  <si>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</si>
  <si>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</si>
  <si>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</si>
  <si>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</si>
  <si>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</si>
  <si>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</si>
  <si>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</si>
  <si>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</si>
  <si>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</si>
  <si>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</si>
  <si>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</si>
  <si>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</si>
  <si>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</si>
  <si>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</si>
  <si>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</si>
  <si>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</si>
  <si>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</si>
  <si>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</si>
  <si>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</si>
  <si>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</si>
  <si>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</si>
  <si>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</si>
  <si>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</si>
  <si>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</si>
  <si>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</si>
  <si>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</si>
  <si>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</si>
  <si>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</si>
  <si>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</si>
  <si>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</si>
  <si>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</si>
  <si>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</si>
  <si>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</si>
  <si>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</si>
  <si>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</si>
  <si>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</si>
  <si>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</si>
  <si>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</si>
  <si>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</si>
  <si>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</si>
  <si>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</si>
  <si>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</si>
  <si>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</si>
  <si>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</si>
  <si>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</si>
  <si>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</si>
  <si>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</si>
  <si>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</si>
  <si>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</si>
  <si>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</si>
  <si>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</si>
  <si>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</si>
  <si>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</si>
  <si>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</si>
  <si>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</si>
  <si>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</si>
  <si>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</si>
  <si>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</si>
  <si>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</si>
  <si>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</si>
  <si>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</si>
  <si>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</si>
  <si>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</si>
  <si>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</si>
  <si>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</si>
  <si>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</si>
  <si>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</si>
  <si>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</si>
  <si>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</si>
  <si>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</si>
  <si>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</si>
  <si>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</si>
  <si>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</si>
  <si>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</si>
  <si>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</si>
  <si>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</si>
  <si>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</si>
  <si>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</si>
  <si>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</si>
  <si>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</si>
  <si>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</si>
  <si>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</si>
  <si>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</si>
  <si>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</si>
  <si>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</si>
  <si>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</si>
  <si>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</si>
  <si>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</si>
  <si>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</si>
  <si>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</si>
  <si>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</si>
  <si>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</si>
  <si>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</si>
  <si>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</si>
  <si>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</si>
  <si>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</si>
  <si>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</si>
  <si>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</si>
  <si>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</si>
  <si>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</si>
  <si>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</si>
  <si>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</si>
  <si>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</si>
  <si>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</si>
  <si>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</si>
  <si>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</si>
  <si>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</si>
  <si>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</si>
  <si>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</si>
  <si>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</si>
  <si>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</si>
  <si>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</si>
  <si>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</si>
  <si>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</si>
  <si>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</si>
  <si>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</si>
  <si>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</si>
  <si>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</si>
  <si>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</si>
  <si>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</si>
  <si>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</si>
  <si>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</si>
  <si>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</si>
  <si>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</si>
  <si>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</si>
  <si>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</si>
  <si>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</si>
  <si>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</si>
  <si>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</si>
  <si>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</si>
  <si>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</si>
  <si>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</si>
  <si>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</si>
  <si>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</si>
  <si>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</si>
  <si>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</si>
  <si>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</si>
  <si>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</si>
  <si>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</si>
  <si>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</si>
  <si>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</si>
  <si>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</si>
  <si>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</si>
  <si>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</si>
  <si>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</si>
  <si>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</si>
  <si>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</si>
  <si>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</si>
  <si>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</si>
  <si>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</si>
  <si>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</si>
  <si>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</si>
  <si>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</si>
  <si>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</si>
  <si>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</si>
  <si>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</si>
  <si>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</si>
  <si>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</si>
  <si>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</si>
  <si>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</si>
  <si>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</si>
  <si>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</si>
  <si>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</si>
  <si>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</si>
  <si>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</si>
  <si>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</si>
  <si>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</si>
  <si>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</si>
  <si>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</si>
  <si>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</si>
  <si>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</si>
  <si>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</si>
  <si>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</si>
  <si>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</si>
  <si>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</si>
  <si>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</si>
  <si>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</si>
  <si>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</si>
  <si>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</si>
  <si>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</si>
  <si>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</si>
  <si>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</si>
  <si>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</si>
  <si>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</si>
  <si>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</si>
  <si>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</si>
  <si>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</si>
  <si>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</si>
  <si>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</si>
  <si>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</si>
  <si>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</si>
  <si>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</si>
  <si>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</si>
  <si>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</si>
  <si>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</si>
  <si>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</si>
  <si>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</si>
  <si>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</si>
  <si>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</si>
  <si>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</si>
  <si>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</si>
  <si>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</si>
  <si>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</si>
  <si>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</si>
  <si>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</si>
  <si>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</si>
  <si>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</si>
  <si>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</si>
  <si>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</si>
  <si>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</si>
  <si>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</si>
  <si>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</si>
  <si>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</si>
  <si>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</si>
  <si>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</si>
  <si>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</si>
  <si>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</si>
  <si>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</si>
  <si>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</si>
  <si>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</si>
  <si>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</si>
  <si>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</si>
  <si>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</si>
  <si>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</si>
  <si>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</si>
  <si>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</si>
  <si>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</si>
  <si>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</si>
  <si>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</si>
  <si>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</si>
  <si>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</si>
  <si>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</si>
  <si>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</si>
  <si>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</si>
  <si>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</si>
  <si>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</si>
  <si>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</si>
  <si>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</si>
  <si>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</si>
  <si>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</si>
  <si>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</si>
  <si>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</si>
  <si>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</si>
  <si>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</si>
  <si>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</si>
  <si>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</si>
  <si>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</si>
  <si>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</si>
  <si>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</si>
  <si>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</si>
  <si>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</si>
  <si>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</si>
  <si>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</si>
  <si>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</si>
  <si>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</si>
  <si>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</si>
  <si>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</si>
  <si>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</si>
  <si>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</si>
  <si>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</si>
  <si>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</si>
  <si>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</si>
  <si>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</si>
  <si>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</si>
  <si>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</si>
  <si>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</si>
  <si>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</si>
  <si>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</si>
  <si>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</si>
  <si>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</si>
  <si>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</si>
  <si>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</si>
  <si>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</si>
  <si>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</si>
  <si>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</si>
  <si>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</si>
  <si>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</si>
  <si>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</si>
  <si>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</si>
  <si>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</si>
  <si>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</si>
  <si>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</si>
  <si>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</si>
  <si>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</si>
  <si>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</si>
  <si>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</si>
  <si>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</si>
  <si>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</si>
  <si>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</si>
  <si>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</si>
  <si>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</si>
  <si>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</si>
  <si>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</si>
  <si>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</si>
  <si>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</si>
  <si>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</si>
  <si>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</si>
  <si>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</si>
  <si>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</si>
  <si>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</si>
  <si>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</si>
  <si>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</si>
  <si>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</si>
  <si>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</si>
  <si>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</si>
  <si>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</si>
  <si>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</si>
  <si>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</si>
  <si>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</si>
  <si>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</si>
  <si>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</si>
  <si>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</si>
  <si>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</si>
  <si>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</si>
  <si>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</si>
  <si>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</si>
  <si>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</si>
  <si>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</si>
  <si>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</si>
  <si>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</si>
  <si>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</si>
  <si>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</si>
  <si>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</si>
  <si>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</si>
  <si>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</si>
  <si>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</si>
  <si>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</si>
  <si>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</si>
  <si>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</si>
  <si>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</si>
  <si>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</si>
  <si>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</si>
  <si>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</si>
  <si>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</si>
  <si>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</si>
  <si>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</si>
  <si>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</si>
  <si>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</si>
  <si>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</si>
  <si>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</si>
  <si>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</si>
  <si>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</si>
  <si>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</si>
  <si>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</si>
  <si>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</si>
  <si>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</si>
  <si>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</si>
  <si>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</si>
  <si>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</si>
  <si>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</si>
  <si>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</si>
  <si>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</si>
  <si>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</si>
  <si>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</si>
  <si>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</si>
  <si>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</si>
  <si>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</si>
  <si>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</si>
  <si>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</si>
  <si>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</si>
  <si>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</si>
  <si>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</si>
  <si>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</si>
  <si>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</si>
  <si>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</si>
  <si>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</si>
  <si>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</si>
  <si>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</si>
  <si>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</si>
  <si>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</si>
  <si>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</si>
  <si>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</si>
  <si>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</si>
  <si>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</si>
  <si>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</si>
  <si>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</si>
  <si>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</si>
  <si>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</si>
  <si>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</si>
  <si>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</si>
  <si>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</si>
  <si>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</si>
  <si>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</si>
  <si>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</si>
  <si>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</si>
  <si>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</si>
  <si>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</si>
  <si>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</si>
  <si>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</si>
  <si>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</si>
  <si>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</si>
  <si>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</si>
  <si>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</si>
  <si>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</si>
  <si>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</si>
  <si>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</si>
  <si>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</si>
  <si>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</si>
  <si>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</si>
  <si>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</si>
  <si>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</si>
  <si>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</si>
  <si>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</si>
  <si>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</si>
  <si>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</si>
  <si>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</si>
  <si>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</si>
  <si>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</si>
  <si>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</si>
  <si>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</si>
  <si>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</si>
  <si>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</si>
  <si>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</si>
  <si>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</si>
  <si>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</si>
  <si>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</si>
  <si>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</si>
  <si>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</si>
  <si>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</si>
  <si>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</si>
  <si>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</si>
  <si>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</si>
  <si>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</si>
  <si>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</si>
  <si>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</si>
  <si>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</si>
  <si>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</si>
  <si>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</si>
  <si>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</si>
  <si>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</si>
  <si>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</si>
  <si>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</si>
  <si>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</si>
  <si>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</si>
  <si>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</si>
  <si>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</si>
  <si>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</si>
  <si>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</si>
  <si>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</si>
  <si>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</si>
  <si>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</si>
  <si>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</si>
  <si>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</si>
  <si>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</si>
  <si>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</si>
  <si>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</si>
  <si>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</si>
  <si>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</si>
  <si>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</si>
  <si>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</si>
  <si>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</si>
  <si>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</si>
  <si>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</si>
  <si>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</si>
  <si>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</si>
  <si>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</si>
  <si>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</si>
  <si>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</si>
  <si>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</si>
  <si>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</si>
  <si>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</si>
  <si>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</si>
  <si>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</si>
  <si>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</si>
  <si>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</si>
  <si>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</si>
  <si>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</si>
  <si>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</si>
  <si>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</si>
  <si>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</si>
  <si>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</si>
  <si>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</si>
  <si>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</si>
  <si>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</si>
  <si>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</si>
  <si>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</si>
  <si>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</si>
  <si>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</si>
  <si>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</si>
  <si>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</si>
  <si>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</si>
  <si>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</si>
  <si>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</si>
  <si>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</si>
  <si>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</si>
  <si>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</si>
  <si>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</si>
  <si>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</si>
  <si>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</si>
  <si>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</si>
  <si>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</si>
  <si>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</si>
  <si>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</si>
  <si>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</si>
  <si>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</si>
  <si>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</si>
  <si>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</si>
  <si>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</si>
  <si>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</si>
  <si>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</si>
  <si>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</si>
  <si>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</si>
  <si>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</si>
  <si>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</si>
  <si>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</si>
  <si>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</si>
  <si>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</si>
  <si>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</si>
  <si>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</si>
  <si>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</si>
  <si>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</si>
  <si>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</si>
  <si>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</si>
  <si>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</si>
  <si>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</si>
  <si>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</si>
  <si>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</si>
  <si>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</si>
  <si>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</si>
  <si>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</si>
  <si>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</si>
  <si>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</si>
  <si>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</si>
  <si>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</si>
  <si>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</si>
  <si>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</si>
  <si>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</si>
  <si>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</si>
  <si>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</si>
  <si>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</si>
  <si>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</si>
  <si>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</si>
  <si>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</si>
  <si>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</si>
  <si>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</si>
  <si>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</si>
  <si>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</si>
  <si>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</si>
  <si>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</si>
  <si>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</si>
  <si>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</si>
  <si>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</si>
  <si>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</si>
  <si>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</si>
  <si>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</si>
  <si>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</si>
  <si>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</si>
  <si>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</si>
  <si>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</si>
  <si>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</si>
  <si>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</si>
  <si>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</si>
  <si>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</si>
  <si>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</si>
  <si>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</si>
  <si>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</si>
  <si>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</si>
  <si>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</si>
  <si>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</si>
  <si>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</si>
  <si>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</si>
  <si>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</si>
  <si>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</si>
  <si>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</si>
  <si>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</si>
  <si>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</si>
  <si>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</si>
  <si>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</si>
  <si>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</si>
  <si>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</si>
  <si>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</si>
  <si>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</si>
  <si>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</si>
  <si>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</si>
  <si>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</si>
  <si>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</si>
  <si>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</si>
  <si>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</si>
  <si>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</si>
  <si>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</si>
  <si>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</si>
  <si>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</si>
  <si>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</si>
  <si>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</si>
  <si>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</si>
  <si>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</si>
  <si>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</si>
  <si>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</si>
  <si>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</si>
  <si>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</si>
  <si>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</si>
  <si>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</si>
  <si>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</si>
  <si>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</si>
  <si>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</si>
  <si>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</si>
  <si>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</si>
  <si>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</si>
  <si>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</si>
  <si>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</si>
  <si>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</si>
  <si>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</si>
  <si>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</si>
  <si>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</si>
  <si>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</si>
  <si>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</si>
  <si>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</si>
  <si>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</si>
  <si>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</si>
  <si>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</si>
  <si>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</si>
  <si>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</si>
  <si>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</si>
  <si>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</si>
  <si>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</si>
  <si>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</si>
  <si>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</si>
  <si>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</si>
  <si>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</si>
  <si>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</si>
  <si>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</si>
  <si>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</si>
  <si>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</si>
  <si>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</si>
  <si>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</si>
  <si>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</si>
  <si>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</si>
  <si>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</si>
  <si>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</si>
  <si>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</si>
  <si>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</si>
  <si>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</si>
  <si>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</si>
  <si>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</si>
  <si>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</si>
  <si>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</si>
  <si>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</si>
  <si>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</si>
  <si>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</si>
  <si>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</si>
  <si>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</si>
  <si>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</si>
  <si>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</si>
  <si>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</si>
  <si>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</si>
  <si>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</si>
  <si>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</si>
  <si>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</si>
  <si>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</si>
  <si>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</si>
  <si>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</si>
  <si>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</si>
  <si>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</si>
  <si>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</si>
  <si>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</si>
  <si>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</si>
  <si>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</si>
  <si>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</si>
  <si>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</si>
  <si>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</si>
  <si>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</si>
  <si>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</si>
  <si>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</si>
  <si>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</si>
  <si>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</si>
  <si>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</si>
  <si>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</si>
  <si>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</si>
  <si>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</si>
  <si>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</si>
  <si>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</si>
  <si>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</si>
  <si>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</si>
  <si>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</si>
  <si>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</si>
  <si>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</si>
  <si>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</si>
  <si>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</si>
  <si>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</si>
  <si>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</si>
  <si>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</si>
  <si>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</si>
  <si>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</si>
  <si>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</si>
  <si>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</si>
  <si>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</si>
  <si>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</si>
  <si>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</si>
  <si>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</si>
  <si>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</si>
  <si>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</si>
  <si>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</si>
  <si>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</si>
  <si>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</si>
  <si>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</si>
  <si>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</si>
  <si>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</si>
  <si>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</si>
  <si>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</si>
  <si>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</si>
  <si>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</si>
  <si>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</si>
  <si>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</si>
  <si>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</si>
  <si>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</si>
  <si>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</si>
  <si>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</si>
  <si>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</si>
  <si>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</si>
  <si>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</si>
  <si>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</si>
  <si>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</si>
  <si>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</si>
  <si>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</si>
  <si>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</si>
  <si>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</si>
  <si>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</si>
  <si>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</si>
  <si>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</si>
  <si>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</si>
  <si>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</si>
  <si>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</si>
  <si>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</si>
  <si>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</si>
  <si>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</si>
  <si>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</si>
  <si>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</si>
  <si>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</si>
  <si>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</si>
  <si>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</si>
  <si>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</si>
  <si>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</si>
  <si>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</si>
  <si>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</si>
  <si>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</si>
  <si>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</si>
  <si>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</si>
  <si>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</si>
  <si>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</si>
  <si>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</si>
  <si>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</si>
  <si>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</si>
  <si>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</si>
  <si>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</si>
  <si>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</si>
  <si>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</si>
  <si>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</si>
  <si>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</si>
  <si>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</si>
  <si>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</si>
  <si>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</si>
  <si>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</si>
  <si>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</si>
  <si>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</si>
  <si>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</si>
  <si>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</si>
  <si>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</si>
  <si>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</si>
  <si>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</si>
  <si>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</si>
  <si>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</si>
  <si>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</si>
  <si>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</si>
  <si>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</si>
  <si>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</si>
  <si>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</si>
  <si>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</si>
  <si>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</si>
  <si>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</si>
  <si>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</si>
  <si>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</si>
  <si>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</si>
  <si>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</si>
  <si>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</si>
  <si>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</si>
  <si>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</si>
  <si>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</si>
  <si>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</si>
  <si>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</si>
  <si>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</si>
  <si>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</si>
  <si>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</si>
  <si>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</si>
  <si>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</si>
  <si>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</si>
  <si>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</si>
  <si>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</si>
  <si>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</si>
  <si>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</si>
  <si>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</si>
  <si>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</si>
  <si>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</si>
  <si>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</si>
  <si>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</si>
  <si>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</si>
  <si>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</si>
  <si>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</si>
  <si>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</si>
  <si>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</si>
  <si>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</si>
  <si>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</si>
  <si>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</si>
  <si>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</si>
  <si>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</si>
  <si>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</si>
  <si>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</si>
  <si>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</si>
  <si>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</si>
  <si>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</si>
  <si>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</si>
  <si>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</si>
  <si>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</si>
  <si>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</si>
  <si>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</si>
  <si>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</si>
  <si>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</si>
  <si>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</si>
  <si>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</si>
  <si>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</si>
  <si>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</si>
  <si>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</si>
  <si>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</si>
  <si>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</si>
  <si>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</si>
  <si>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</si>
  <si>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</si>
  <si>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</si>
  <si>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</si>
  <si>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</si>
  <si>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</si>
  <si>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</si>
  <si>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</si>
  <si>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</si>
  <si>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</si>
  <si>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</si>
  <si>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</si>
  <si>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</si>
  <si>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</si>
  <si>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</si>
  <si>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</si>
  <si>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</si>
  <si>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</si>
  <si>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</si>
  <si>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</si>
  <si>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</si>
  <si>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</si>
  <si>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</si>
  <si>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</si>
  <si>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</si>
  <si>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</si>
  <si>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</si>
  <si>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</si>
  <si>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</si>
  <si>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</si>
  <si>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</si>
  <si>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</si>
  <si>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</si>
  <si>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</si>
  <si>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</si>
  <si>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</si>
  <si>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</si>
  <si>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</si>
  <si>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</si>
  <si>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</si>
  <si>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</si>
  <si>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</si>
  <si>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</si>
  <si>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</si>
  <si>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</si>
  <si>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</si>
  <si>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</si>
  <si>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</si>
  <si>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</si>
  <si>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</si>
  <si>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</si>
  <si>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</si>
  <si>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</si>
  <si>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</si>
  <si>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</si>
  <si>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</si>
  <si>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</si>
  <si>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</si>
  <si>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</si>
  <si>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</si>
  <si>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</si>
  <si>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</si>
  <si>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</si>
  <si>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</si>
  <si>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</si>
  <si>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</si>
  <si>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</si>
  <si>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</si>
  <si>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</si>
  <si>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</si>
  <si>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</si>
  <si>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</si>
  <si>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</si>
  <si>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</si>
  <si>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</si>
  <si>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</si>
  <si>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</si>
  <si>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</si>
  <si>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</si>
  <si>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</si>
  <si>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</si>
  <si>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</si>
  <si>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</si>
  <si>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</si>
  <si>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</si>
  <si>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</si>
  <si>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</si>
  <si>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</si>
  <si>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</si>
  <si>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</si>
  <si>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</si>
  <si>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</si>
  <si>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</si>
  <si>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</si>
  <si>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</si>
  <si>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</si>
  <si>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</si>
  <si>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</si>
  <si>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</si>
  <si>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</si>
  <si>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</si>
  <si>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</si>
  <si>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</si>
  <si>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</si>
  <si>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</si>
  <si>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</si>
  <si>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</si>
  <si>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</si>
  <si>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</si>
  <si>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</si>
  <si>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</si>
  <si>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</si>
  <si>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</si>
  <si>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</si>
  <si>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</si>
  <si>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</si>
  <si>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</si>
  <si>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</si>
  <si>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</si>
  <si>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</si>
  <si>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</si>
  <si>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</si>
  <si>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</si>
  <si>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</si>
  <si>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</si>
  <si>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</si>
  <si>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</si>
  <si>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</si>
  <si>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</si>
  <si>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</si>
  <si>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</si>
  <si>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</si>
  <si>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</si>
  <si>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</si>
  <si>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</si>
  <si>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</si>
  <si>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</si>
  <si>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</si>
  <si>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</si>
  <si>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</si>
  <si>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</si>
  <si>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</si>
  <si>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</si>
  <si>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</si>
  <si>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</si>
  <si>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</si>
  <si>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</si>
  <si>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</si>
  <si>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</si>
  <si>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</si>
  <si>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</si>
  <si>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</si>
  <si>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</si>
  <si>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</si>
  <si>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</si>
  <si>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</si>
  <si>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</si>
  <si>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</si>
  <si>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</si>
  <si>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</si>
  <si>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</si>
  <si>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</si>
  <si>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</si>
  <si>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</si>
  <si>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</si>
  <si>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</si>
  <si>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</si>
  <si>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</si>
  <si>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</si>
  <si>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</si>
  <si>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</si>
  <si>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</si>
  <si>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</si>
  <si>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</si>
  <si>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</si>
  <si>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</si>
  <si>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</si>
  <si>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</si>
  <si>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</si>
  <si>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</si>
  <si>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</si>
  <si>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</si>
  <si>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</si>
  <si>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</si>
  <si>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</si>
  <si>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</si>
  <si>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</si>
  <si>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</si>
  <si>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</si>
  <si>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</si>
  <si>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</si>
  <si>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</si>
  <si>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</si>
  <si>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</si>
  <si>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</si>
  <si>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</si>
  <si>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</si>
  <si>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</si>
  <si>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</si>
  <si>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</si>
  <si>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</si>
  <si>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</si>
  <si>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</si>
  <si>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</si>
  <si>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</si>
  <si>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</si>
  <si>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</si>
  <si>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</si>
  <si>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</si>
  <si>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</si>
  <si>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</si>
  <si>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</si>
  <si>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</si>
  <si>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</si>
  <si>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</si>
  <si>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</si>
  <si>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</si>
  <si>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</si>
  <si>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</si>
  <si>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</si>
  <si>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</si>
  <si>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</si>
  <si>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</si>
  <si>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</si>
  <si>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</si>
  <si>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</si>
  <si>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</si>
  <si>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</si>
  <si>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</si>
  <si>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</si>
  <si>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</si>
  <si>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</si>
  <si>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</si>
  <si>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</si>
  <si>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</si>
  <si>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</si>
  <si>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</si>
  <si>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</si>
  <si>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</si>
  <si>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</si>
  <si>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</si>
  <si>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</si>
  <si>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</si>
  <si>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</si>
  <si>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</si>
  <si>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</si>
  <si>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</si>
  <si>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</si>
  <si>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</si>
  <si>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</si>
  <si>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</si>
  <si>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</si>
  <si>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</si>
  <si>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</si>
  <si>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</si>
  <si>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</si>
  <si>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</si>
  <si>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</si>
  <si>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</si>
  <si>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</si>
  <si>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</si>
  <si>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</si>
  <si>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</si>
  <si>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</si>
  <si>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</si>
  <si>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</si>
  <si>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</si>
  <si>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</si>
  <si>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</si>
  <si>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</si>
  <si>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</si>
  <si>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</si>
  <si>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</si>
  <si>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</si>
  <si>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</si>
  <si>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</si>
  <si>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</si>
  <si>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</si>
  <si>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</si>
  <si>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</si>
  <si>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</si>
  <si>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</si>
  <si>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</si>
  <si>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</si>
  <si>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</si>
  <si>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</si>
  <si>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</si>
  <si>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</si>
  <si>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</si>
  <si>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</si>
  <si>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</si>
  <si>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</si>
  <si>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</si>
  <si>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</si>
  <si>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</si>
  <si>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</si>
  <si>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</si>
  <si>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</si>
  <si>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</si>
  <si>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</si>
  <si>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</si>
  <si>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</si>
  <si>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</si>
  <si>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</si>
  <si>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</si>
  <si>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</si>
  <si>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</si>
  <si>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</si>
  <si>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</si>
  <si>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</si>
  <si>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</si>
  <si>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</si>
  <si>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</si>
  <si>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</si>
  <si>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</si>
  <si>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</si>
  <si>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</si>
  <si>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</si>
  <si>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</si>
  <si>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</si>
  <si>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</si>
  <si>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</si>
  <si>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</si>
  <si>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</si>
  <si>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</si>
  <si>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</si>
  <si>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</si>
  <si>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</si>
  <si>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</si>
  <si>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</si>
  <si>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</si>
  <si>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</si>
  <si>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</si>
  <si>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</si>
  <si>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</si>
  <si>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</si>
  <si>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</si>
  <si>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</si>
  <si>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</si>
  <si>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</si>
  <si>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</si>
  <si>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</si>
  <si>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</si>
  <si>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</si>
  <si>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</si>
  <si>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</si>
  <si>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</si>
  <si>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</si>
  <si>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</si>
  <si>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</si>
  <si>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</si>
  <si>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</si>
  <si>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</si>
  <si>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</si>
  <si>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</si>
  <si>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</si>
  <si>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</si>
  <si>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</si>
  <si>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</si>
  <si>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</si>
  <si>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</si>
  <si>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</si>
  <si>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</si>
  <si>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</si>
  <si>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</si>
  <si>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</si>
  <si>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</si>
  <si>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</si>
  <si>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</si>
  <si>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</si>
  <si>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</si>
  <si>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</si>
  <si>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</si>
  <si>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</si>
  <si>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</si>
  <si>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</si>
  <si>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</si>
  <si>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</si>
  <si>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</si>
  <si>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</si>
  <si>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</si>
  <si>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</si>
  <si>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</si>
  <si>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</si>
  <si>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</si>
  <si>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</si>
  <si>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</si>
  <si>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</si>
  <si>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</si>
  <si>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</si>
  <si>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</si>
  <si>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</si>
  <si>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</si>
  <si>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</si>
  <si>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</si>
  <si>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</si>
  <si>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</si>
  <si>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</si>
  <si>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</si>
  <si>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</si>
  <si>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</si>
  <si>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</si>
  <si>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</si>
  <si>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</si>
  <si>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</si>
  <si>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</si>
  <si>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</si>
  <si>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</si>
  <si>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</si>
  <si>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</si>
  <si>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</si>
  <si>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</si>
  <si>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</si>
  <si>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</si>
  <si>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</si>
  <si>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</si>
  <si>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</si>
  <si>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</si>
  <si>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</si>
  <si>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</si>
  <si>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</si>
  <si>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</si>
  <si>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</si>
  <si>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</si>
  <si>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</si>
  <si>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</si>
  <si>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</si>
  <si>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</si>
  <si>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</si>
  <si>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</si>
  <si>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</si>
  <si>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</si>
  <si>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</si>
  <si>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</si>
  <si>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</si>
  <si>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</si>
  <si>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</si>
  <si>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</si>
  <si>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</si>
  <si>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</si>
  <si>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</si>
  <si>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</si>
  <si>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</si>
  <si>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</si>
  <si>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</si>
  <si>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</si>
  <si>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</si>
  <si>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</si>
  <si>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</si>
  <si>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</si>
  <si>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</si>
  <si>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</si>
  <si>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</si>
  <si>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</si>
  <si>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</si>
  <si>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</si>
  <si>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</si>
  <si>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</si>
  <si>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</si>
  <si>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</si>
  <si>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</si>
  <si>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</si>
  <si>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</si>
  <si>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</si>
  <si>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</si>
  <si>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</si>
  <si>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</si>
  <si>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</si>
  <si>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</si>
  <si>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</si>
  <si>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</si>
  <si>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</si>
  <si>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</si>
  <si>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</si>
  <si>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</si>
  <si>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</si>
  <si>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</si>
  <si>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</si>
  <si>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</si>
  <si>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</si>
  <si>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</si>
  <si>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</si>
  <si>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</si>
  <si>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</si>
  <si>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</si>
  <si>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</si>
  <si>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</si>
  <si>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</si>
  <si>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</si>
  <si>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</si>
  <si>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</si>
  <si>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</si>
  <si>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</si>
  <si>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</si>
  <si>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</si>
  <si>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</si>
  <si>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</si>
  <si>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</si>
  <si>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</si>
  <si>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</si>
  <si>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</si>
  <si>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</si>
  <si>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</si>
  <si>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</si>
  <si>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</si>
  <si>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</si>
  <si>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</si>
  <si>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</si>
  <si>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</si>
  <si>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</si>
  <si>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</si>
  <si>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</si>
  <si>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</si>
  <si>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</si>
  <si>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</si>
  <si>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</si>
  <si>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</si>
  <si>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</si>
  <si>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</si>
  <si>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</si>
  <si>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</si>
  <si>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</si>
  <si>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</si>
  <si>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</si>
  <si>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</si>
  <si>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</si>
  <si>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</si>
  <si>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</si>
  <si>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</si>
  <si>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</si>
  <si>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</si>
  <si>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</si>
  <si>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</si>
  <si>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</si>
  <si>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</si>
  <si>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</si>
  <si>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</si>
  <si>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</si>
  <si>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</si>
  <si>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</si>
  <si>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</si>
  <si>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</si>
  <si>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</si>
  <si>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</si>
  <si>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</si>
  <si>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</si>
  <si>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</si>
  <si>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</si>
  <si>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</si>
  <si>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</si>
  <si>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</si>
  <si>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</si>
  <si>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</si>
  <si>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</si>
  <si>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</si>
  <si>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</si>
  <si>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</si>
  <si>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</si>
  <si>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</si>
  <si>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</si>
  <si>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</si>
  <si>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</si>
  <si>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</si>
  <si>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</si>
  <si>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</si>
  <si>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</si>
  <si>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</si>
  <si>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</si>
  <si>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</si>
  <si>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</si>
  <si>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</si>
  <si>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</si>
  <si>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</si>
  <si>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</si>
  <si>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</si>
  <si>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</si>
  <si>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</si>
  <si>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</si>
  <si>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</si>
  <si>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</si>
  <si>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</si>
  <si>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</si>
  <si>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</si>
  <si>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</si>
  <si>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</si>
  <si>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</si>
  <si>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</si>
  <si>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</si>
  <si>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</si>
  <si>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</si>
  <si>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</si>
  <si>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</si>
  <si>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</si>
  <si>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</si>
  <si>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</si>
  <si>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</si>
  <si>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</si>
  <si>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</si>
  <si>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</si>
  <si>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</si>
  <si>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</si>
  <si>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</si>
  <si>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</si>
  <si>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</si>
  <si>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</si>
  <si>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</si>
  <si>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</si>
  <si>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</si>
  <si>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</si>
  <si>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</si>
  <si>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</si>
  <si>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</si>
  <si>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</si>
  <si>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</si>
  <si>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</si>
  <si>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</si>
  <si>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</si>
  <si>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</si>
  <si>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</si>
  <si>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</si>
  <si>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</si>
  <si>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</si>
  <si>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</si>
  <si>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</si>
  <si>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</si>
  <si>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</si>
  <si>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</si>
  <si>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</si>
  <si>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</si>
  <si>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</si>
  <si>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</si>
  <si>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</si>
  <si>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</si>
  <si>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</si>
  <si>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</si>
  <si>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</si>
  <si>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</si>
  <si>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</si>
  <si>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</si>
  <si>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</si>
  <si>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</si>
  <si>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</si>
  <si>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</si>
  <si>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</si>
  <si>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</si>
  <si>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</si>
  <si>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</si>
  <si>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</si>
  <si>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</si>
  <si>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</si>
  <si>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</si>
  <si>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</si>
  <si>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</si>
  <si>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</si>
  <si>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</si>
  <si>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</si>
  <si>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</si>
  <si>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</si>
  <si>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</si>
  <si>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</si>
  <si>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</si>
  <si>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</si>
  <si>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</si>
  <si>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</si>
  <si>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</si>
  <si>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</si>
  <si>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</si>
  <si>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</si>
  <si>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</si>
  <si>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</si>
  <si>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</si>
  <si>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</si>
  <si>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</si>
  <si>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</si>
  <si>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</si>
  <si>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</si>
  <si>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</si>
  <si>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</si>
  <si>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</si>
  <si>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</si>
  <si>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</si>
  <si>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</si>
  <si>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</si>
  <si>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</si>
  <si>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</si>
  <si>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</si>
  <si>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</si>
  <si>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</si>
  <si>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</si>
  <si>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</si>
  <si>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</si>
  <si>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</si>
  <si>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</si>
  <si>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</si>
  <si>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</si>
  <si>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</si>
  <si>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</si>
  <si>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</si>
  <si>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</si>
  <si>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</si>
  <si>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</si>
  <si>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</si>
  <si>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</si>
  <si>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</si>
  <si>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</si>
  <si>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</si>
  <si>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</si>
  <si>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</si>
  <si>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</si>
  <si>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</si>
  <si>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</si>
  <si>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</si>
  <si>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</si>
  <si>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</si>
  <si>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</si>
  <si>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</si>
  <si>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</si>
  <si>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</si>
  <si>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</si>
  <si>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</si>
  <si>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</si>
  <si>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</si>
  <si>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</si>
  <si>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</si>
  <si>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</si>
  <si>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</si>
  <si>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</si>
  <si>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</si>
  <si>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</si>
  <si>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</si>
  <si>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</si>
  <si>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</si>
  <si>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</si>
  <si>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</si>
  <si>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</si>
  <si>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</si>
  <si>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</si>
  <si>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</si>
  <si>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</si>
  <si>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</si>
  <si>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</si>
  <si>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</si>
  <si>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</si>
  <si>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</si>
  <si>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</si>
  <si>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</si>
  <si>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</si>
  <si>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</si>
  <si>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</si>
  <si>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</si>
  <si>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</si>
  <si>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</si>
  <si>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</si>
  <si>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</si>
  <si>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</si>
  <si>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</si>
  <si>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</si>
  <si>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</si>
  <si>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</si>
  <si>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</si>
  <si>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</si>
  <si>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</si>
  <si>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</si>
  <si>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</si>
  <si>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</si>
  <si>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</si>
  <si>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</si>
  <si>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</si>
  <si>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</si>
  <si>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</si>
  <si>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</si>
  <si>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</si>
  <si>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</si>
  <si>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</si>
  <si>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</si>
  <si>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</si>
  <si>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</si>
  <si>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</si>
  <si>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</si>
  <si>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</si>
  <si>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</si>
  <si>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</si>
  <si>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</si>
  <si>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</si>
  <si>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</si>
  <si>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</si>
  <si>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</si>
  <si>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</si>
  <si>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</si>
  <si>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</si>
  <si>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</si>
  <si>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</si>
  <si>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</si>
  <si>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</si>
  <si>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</si>
  <si>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</si>
  <si>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</si>
  <si>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</si>
  <si>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</si>
  <si>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</si>
  <si>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</si>
  <si>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</si>
  <si>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</si>
  <si>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</si>
  <si>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</si>
  <si>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</si>
  <si>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</si>
  <si>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</si>
  <si>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</si>
  <si>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</si>
  <si>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</si>
  <si>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</si>
  <si>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</si>
  <si>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</si>
  <si>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</si>
  <si>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</si>
  <si>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</si>
  <si>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</si>
  <si>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</si>
  <si>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</si>
  <si>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</si>
  <si>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</si>
  <si>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</si>
  <si>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</si>
  <si>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</si>
  <si>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</si>
  <si>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</si>
  <si>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</si>
  <si>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</si>
  <si>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</si>
  <si>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</si>
  <si>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</si>
  <si>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</si>
  <si>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</si>
  <si>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</si>
  <si>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</si>
  <si>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</si>
  <si>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</si>
  <si>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</si>
  <si>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</si>
  <si>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</si>
  <si>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</si>
  <si>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</si>
  <si>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</si>
  <si>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</si>
  <si>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</si>
  <si>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</si>
  <si>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</si>
  <si>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</si>
  <si>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</si>
  <si>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</si>
  <si>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</si>
  <si>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</si>
  <si>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</si>
  <si>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</si>
  <si>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</si>
  <si>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</si>
  <si>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</si>
  <si>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</si>
  <si>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</si>
  <si>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</si>
  <si>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</si>
  <si>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</si>
  <si>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</si>
  <si>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</si>
  <si>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</si>
  <si>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</si>
  <si>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</si>
  <si>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</si>
  <si>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</si>
  <si>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</si>
  <si>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</si>
  <si>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</si>
  <si>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</si>
  <si>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</si>
  <si>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</si>
  <si>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</si>
  <si>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</si>
  <si>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</si>
  <si>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</si>
  <si>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</si>
  <si>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</si>
  <si>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</si>
  <si>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</si>
  <si>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</si>
  <si>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</si>
  <si>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</si>
  <si>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</si>
  <si>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</si>
  <si>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</si>
  <si>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</si>
  <si>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</si>
  <si>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</si>
  <si>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</si>
  <si>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</si>
  <si>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</si>
  <si>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</si>
  <si>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</si>
  <si>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</si>
  <si>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</si>
  <si>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</si>
  <si>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</si>
  <si>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</si>
  <si>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</si>
  <si>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</si>
  <si>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</si>
  <si>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</si>
  <si>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</si>
  <si>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</si>
  <si>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</si>
  <si>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</si>
  <si>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</si>
  <si>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</si>
  <si>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</si>
  <si>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</si>
  <si>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</si>
  <si>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</si>
  <si>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</si>
  <si>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</si>
  <si>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</si>
  <si>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</si>
  <si>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</si>
  <si>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</si>
  <si>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</si>
  <si>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</si>
  <si>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</si>
  <si>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</si>
  <si>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</si>
  <si>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</si>
  <si>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</si>
  <si>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</si>
  <si>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</si>
  <si>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</si>
  <si>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</si>
  <si>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</si>
  <si>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</si>
  <si>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</si>
  <si>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</si>
  <si>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</si>
  <si>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</si>
  <si>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</si>
  <si>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</si>
  <si>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</si>
  <si>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</si>
  <si>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</si>
  <si>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</si>
  <si>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</si>
  <si>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</si>
  <si>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</si>
  <si>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</si>
  <si>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</si>
  <si>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</si>
  <si>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</si>
  <si>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</si>
  <si>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</si>
  <si>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</si>
  <si>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</si>
  <si>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</si>
  <si>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</si>
  <si>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</si>
  <si>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</si>
  <si>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</si>
  <si>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</si>
  <si>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</si>
  <si>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</si>
  <si>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</si>
  <si>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</si>
  <si>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</si>
  <si>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</si>
  <si>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</si>
  <si>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</si>
  <si>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</si>
  <si>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</si>
  <si>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</si>
  <si>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</si>
  <si>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</si>
  <si>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</si>
  <si>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</si>
  <si>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</si>
  <si>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</si>
  <si>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</si>
  <si>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</si>
  <si>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</si>
  <si>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</si>
  <si>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</si>
  <si>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</si>
  <si>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</si>
  <si>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</si>
  <si>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</si>
  <si>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</si>
  <si>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</si>
  <si>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</si>
  <si>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</si>
  <si>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</si>
  <si>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</si>
  <si>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</si>
  <si>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</si>
  <si>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</si>
  <si>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</si>
  <si>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</si>
  <si>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</si>
  <si>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</si>
  <si>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</si>
  <si>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</si>
  <si>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</si>
  <si>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</si>
  <si>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</si>
  <si>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</si>
  <si>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</si>
  <si>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</si>
  <si>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</si>
  <si>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</si>
  <si>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</si>
  <si>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</si>
  <si>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</si>
  <si>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</si>
  <si>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</si>
  <si>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</si>
  <si>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</si>
  <si>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</si>
  <si>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</si>
  <si>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</si>
  <si>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</si>
  <si>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</si>
  <si>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</si>
  <si>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</si>
  <si>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</si>
  <si>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</si>
  <si>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</si>
  <si>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</si>
  <si>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</si>
  <si>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</si>
  <si>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</si>
  <si>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</si>
  <si>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</si>
  <si>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</si>
  <si>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</si>
  <si>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</si>
  <si>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</si>
  <si>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</si>
  <si>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</si>
  <si>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</si>
  <si>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</si>
  <si>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</si>
  <si>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</si>
  <si>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</si>
  <si>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</si>
  <si>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</si>
  <si>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</si>
  <si>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</si>
  <si>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</si>
  <si>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</si>
  <si>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</si>
  <si>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</si>
  <si>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</si>
  <si>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</si>
  <si>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</si>
  <si>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</si>
  <si>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</si>
  <si>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</si>
  <si>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</si>
  <si>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</si>
  <si>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</si>
  <si>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</si>
  <si>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</si>
  <si>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</si>
  <si>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</si>
  <si>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</si>
  <si>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</si>
  <si>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</si>
  <si>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</si>
  <si>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</si>
  <si>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</si>
  <si>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</si>
  <si>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</si>
  <si>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</si>
  <si>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</si>
  <si>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</si>
  <si>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</si>
  <si>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</si>
  <si>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</si>
  <si>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</si>
  <si>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</si>
  <si>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</si>
  <si>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</si>
  <si>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</si>
  <si>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</si>
  <si>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</si>
  <si>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</si>
  <si>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</si>
  <si>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</si>
  <si>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</si>
  <si>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</si>
  <si>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</si>
  <si>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</si>
  <si>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</si>
  <si>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</si>
  <si>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</si>
  <si>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</si>
  <si>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</si>
  <si>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</si>
  <si>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</si>
  <si>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</si>
  <si>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</si>
  <si>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</si>
  <si>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</si>
  <si>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</si>
  <si>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</si>
  <si>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</si>
  <si>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</si>
  <si>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</si>
  <si>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</si>
  <si>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</si>
  <si>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</si>
  <si>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</si>
  <si>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</si>
  <si>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</si>
  <si>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</si>
  <si>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</si>
  <si>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</si>
  <si>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</si>
  <si>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</si>
  <si>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</si>
  <si>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</si>
  <si>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</si>
  <si>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</si>
  <si>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</si>
  <si>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</si>
  <si>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</si>
  <si>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</si>
  <si>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</si>
  <si>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</si>
  <si>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</si>
  <si>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</si>
  <si>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</si>
  <si>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</si>
  <si>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</si>
  <si>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</si>
  <si>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</si>
  <si>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</si>
  <si>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</si>
  <si>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</si>
  <si>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</si>
  <si>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</si>
  <si>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</si>
  <si>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</si>
  <si>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</si>
  <si>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</si>
  <si>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</si>
  <si>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</si>
  <si>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</si>
  <si>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</si>
  <si>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</si>
  <si>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</si>
  <si>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</si>
  <si>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</si>
  <si>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</si>
  <si>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</si>
  <si>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</si>
  <si>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</si>
  <si>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</si>
  <si>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</si>
  <si>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</si>
  <si>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</si>
  <si>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</si>
  <si>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</si>
  <si>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</si>
  <si>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</si>
  <si>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</si>
  <si>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</si>
  <si>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</si>
  <si>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</si>
  <si>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</si>
  <si>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</si>
  <si>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</si>
  <si>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</si>
  <si>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</si>
  <si>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</si>
  <si>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</si>
  <si>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</si>
  <si>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</si>
  <si>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</si>
  <si>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</si>
  <si>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</si>
  <si>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</si>
  <si>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</si>
  <si>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</si>
  <si>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</si>
  <si>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</si>
  <si>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</si>
  <si>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</si>
  <si>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</si>
  <si>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</si>
  <si>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</si>
  <si>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</si>
  <si>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</si>
  <si>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</si>
  <si>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</si>
  <si>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</si>
  <si>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</si>
  <si>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</si>
  <si>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</si>
  <si>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</si>
  <si>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</si>
  <si>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</si>
  <si>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</si>
  <si>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</si>
  <si>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</si>
  <si>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</si>
  <si>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</si>
  <si>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</si>
  <si>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</si>
  <si>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</si>
  <si>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</si>
  <si>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</si>
  <si>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</si>
  <si>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</si>
  <si>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</si>
  <si>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</si>
  <si>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</si>
  <si>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</si>
  <si>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</si>
  <si>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</si>
  <si>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</si>
  <si>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</si>
  <si>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</si>
  <si>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</si>
  <si>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</si>
  <si>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</si>
  <si>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</si>
  <si>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</si>
  <si>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</si>
  <si>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</si>
  <si>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</si>
  <si>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</si>
  <si>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</si>
  <si>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</si>
  <si>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</si>
  <si>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</si>
  <si>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</si>
  <si>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</si>
  <si>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</si>
  <si>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</si>
  <si>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</si>
  <si>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</si>
  <si>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</si>
  <si>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</si>
  <si>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</si>
  <si>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</si>
  <si>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</si>
  <si>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</si>
  <si>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</si>
  <si>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</si>
  <si>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</si>
  <si>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</si>
  <si>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</si>
  <si>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</si>
  <si>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</si>
  <si>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</si>
  <si>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</si>
  <si>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</si>
  <si>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</si>
  <si>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</si>
  <si>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</si>
  <si>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</si>
  <si>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</si>
  <si>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</si>
  <si>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</si>
  <si>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</si>
  <si>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</si>
  <si>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</si>
  <si>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</si>
  <si>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</si>
  <si>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</si>
  <si>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</si>
  <si>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</si>
  <si>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</si>
  <si>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</si>
  <si>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</si>
  <si>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</si>
  <si>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</si>
  <si>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</si>
  <si>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</si>
  <si>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</si>
  <si>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</si>
  <si>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</si>
  <si>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</si>
  <si>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</si>
  <si>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</si>
  <si>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</si>
  <si>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</si>
  <si>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</si>
  <si>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</si>
  <si>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</si>
  <si>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</si>
  <si>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</si>
  <si>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</si>
  <si>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</si>
  <si>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</si>
  <si>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</si>
  <si>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</si>
  <si>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</si>
  <si>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</si>
  <si>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</si>
  <si>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</si>
  <si>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</si>
  <si>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</si>
  <si>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</si>
  <si>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</si>
  <si>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</si>
  <si>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</si>
  <si>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</si>
  <si>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</si>
  <si>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</si>
  <si>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</si>
  <si>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</si>
  <si>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</si>
  <si>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</si>
  <si>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</si>
  <si>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</si>
  <si>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</si>
  <si>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</si>
  <si>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</si>
  <si>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</si>
  <si>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</si>
  <si>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</si>
  <si>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</si>
  <si>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</si>
  <si>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</si>
  <si>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</si>
  <si>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</si>
  <si>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</si>
  <si>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</si>
  <si>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</si>
  <si>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</si>
  <si>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</si>
  <si>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</si>
  <si>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</si>
  <si>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</si>
  <si>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</si>
  <si>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</si>
  <si>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</si>
  <si>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</si>
  <si>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</si>
  <si>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</si>
  <si>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</si>
  <si>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</si>
  <si>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</si>
  <si>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</si>
  <si>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</si>
  <si>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</si>
  <si>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</si>
  <si>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</si>
  <si>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</si>
  <si>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</si>
  <si>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</si>
  <si>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</si>
  <si>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</si>
  <si>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</si>
  <si>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</si>
  <si>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</si>
  <si>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</si>
  <si>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</si>
  <si>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</si>
  <si>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</si>
  <si>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</si>
  <si>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</si>
  <si>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</si>
  <si>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</si>
  <si>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</si>
  <si>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</si>
  <si>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</si>
  <si>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</si>
  <si>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</si>
  <si>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</si>
  <si>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</si>
  <si>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</si>
  <si>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</si>
  <si>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</si>
  <si>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</si>
  <si>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</si>
  <si>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</si>
  <si>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</si>
  <si>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</si>
  <si>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</si>
  <si>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</si>
  <si>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</si>
  <si>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</si>
  <si>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</si>
  <si>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</si>
  <si>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</si>
  <si>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</si>
  <si>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</si>
  <si>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</si>
  <si>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</si>
  <si>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</si>
  <si>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</si>
  <si>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</si>
  <si>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</si>
  <si>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</si>
  <si>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</si>
  <si>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</si>
  <si>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</si>
  <si>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</si>
  <si>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</si>
  <si>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</si>
  <si>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</si>
  <si>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</si>
  <si>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</si>
  <si>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</si>
  <si>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</si>
  <si>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</si>
  <si>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</si>
  <si>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</si>
  <si>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</si>
  <si>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</si>
  <si>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</si>
  <si>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</si>
  <si>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</si>
  <si>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</si>
  <si>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</si>
  <si>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</si>
  <si>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</si>
  <si>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</si>
  <si>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</si>
  <si>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</si>
  <si>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</si>
  <si>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</si>
  <si>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</si>
  <si>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</si>
  <si>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</si>
  <si>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</si>
  <si>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</si>
  <si>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</si>
  <si>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</si>
  <si>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</si>
  <si>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</si>
  <si>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</si>
  <si>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</si>
  <si>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</si>
  <si>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</si>
  <si>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</si>
  <si>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</si>
  <si>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</si>
  <si>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</si>
  <si>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</si>
  <si>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</si>
  <si>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</si>
  <si>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</si>
  <si>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</si>
  <si>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</si>
  <si>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</si>
  <si>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</si>
  <si>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</si>
  <si>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</si>
  <si>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</si>
  <si>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</si>
  <si>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</si>
  <si>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</si>
  <si>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</si>
  <si>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</si>
  <si>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</si>
  <si>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</si>
  <si>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</si>
  <si>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</si>
  <si>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</si>
  <si>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</si>
  <si>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</si>
  <si>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</si>
  <si>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</si>
  <si>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</si>
  <si>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</si>
  <si>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</si>
  <si>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</si>
  <si>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</si>
  <si>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</si>
  <si>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</si>
  <si>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</si>
  <si>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</si>
  <si>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</si>
  <si>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</si>
  <si>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</si>
  <si>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</si>
  <si>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</si>
  <si>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</si>
  <si>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</si>
  <si>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</si>
  <si>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</si>
  <si>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</si>
  <si>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</si>
  <si>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</si>
  <si>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</si>
  <si>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</si>
  <si>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</si>
  <si>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</si>
  <si>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</si>
  <si>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</si>
  <si>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</si>
  <si>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</si>
  <si>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</si>
  <si>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</si>
  <si>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</si>
  <si>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</si>
  <si>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</si>
  <si>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</si>
  <si>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</si>
  <si>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</si>
  <si>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</si>
  <si>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</si>
  <si>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</si>
  <si>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</si>
  <si>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</si>
  <si>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</si>
  <si>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</si>
  <si>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</si>
  <si>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</si>
  <si>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</si>
  <si>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</si>
  <si>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</si>
  <si>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</si>
  <si>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</si>
  <si>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</si>
  <si>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</si>
  <si>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</si>
  <si>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</si>
  <si>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</si>
  <si>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</si>
  <si>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</si>
  <si>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</si>
  <si>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</si>
  <si>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</si>
  <si>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</si>
  <si>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</si>
  <si>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</si>
  <si>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</si>
  <si>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</si>
  <si>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</si>
  <si>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</si>
  <si>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</si>
  <si>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</si>
  <si>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</si>
  <si>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</si>
  <si>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</si>
  <si>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</si>
  <si>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</si>
  <si>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</si>
  <si>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</si>
  <si>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</si>
  <si>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</si>
  <si>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</si>
  <si>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</si>
  <si>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</si>
  <si>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</si>
  <si>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</si>
  <si>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</si>
  <si>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</si>
  <si>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</si>
  <si>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</si>
  <si>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</si>
  <si>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</si>
  <si>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</si>
  <si>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</si>
  <si>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</si>
  <si>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</si>
  <si>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</si>
  <si>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</si>
  <si>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</si>
  <si>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</si>
  <si>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</si>
  <si>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</si>
  <si>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</si>
  <si>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</si>
  <si>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</si>
  <si>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</si>
  <si>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</si>
  <si>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</si>
  <si>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</si>
  <si>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</si>
  <si>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</si>
  <si>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</si>
  <si>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</si>
  <si>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</si>
  <si>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</si>
  <si>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</si>
  <si>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</si>
  <si>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</si>
  <si>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</si>
  <si>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</si>
  <si>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</si>
  <si>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</si>
  <si>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</si>
  <si>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</si>
  <si>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</si>
  <si>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</si>
  <si>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</si>
  <si>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</si>
  <si>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</si>
  <si>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</si>
  <si>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</si>
  <si>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</si>
  <si>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</si>
  <si>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</si>
  <si>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</si>
  <si>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</si>
  <si>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</si>
  <si>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</si>
  <si>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</si>
  <si>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</si>
  <si>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</si>
  <si>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</si>
  <si>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</si>
  <si>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</si>
  <si>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</si>
  <si>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</si>
  <si>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</si>
  <si>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</si>
  <si>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</si>
  <si>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</si>
  <si>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</si>
  <si>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</si>
  <si>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</si>
  <si>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</si>
  <si>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</si>
  <si>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</si>
  <si>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</si>
  <si>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</si>
  <si>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</si>
  <si>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</si>
  <si>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</si>
  <si>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</si>
  <si>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</si>
  <si>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</si>
  <si>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</si>
  <si>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</si>
  <si>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</si>
  <si>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</si>
  <si>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</si>
  <si>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</si>
  <si>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</si>
  <si>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</si>
  <si>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</si>
  <si>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</si>
  <si>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</si>
  <si>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</si>
  <si>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</si>
  <si>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</si>
  <si>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</si>
  <si>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</si>
  <si>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</si>
  <si>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</si>
  <si>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</si>
  <si>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</si>
  <si>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</si>
  <si>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</si>
  <si>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</si>
  <si>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</si>
  <si>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</si>
  <si>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</si>
  <si>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</si>
  <si>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</si>
  <si>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</si>
  <si>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</si>
  <si>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</si>
  <si>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</si>
  <si>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</si>
  <si>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</si>
  <si>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</si>
  <si>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</si>
  <si>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</si>
  <si>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</si>
  <si>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</si>
  <si>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</si>
  <si>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</si>
  <si>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</si>
  <si>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</si>
  <si>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</si>
  <si>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</si>
  <si>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</si>
  <si>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</si>
  <si>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</si>
  <si>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</si>
  <si>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</si>
  <si>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</si>
  <si>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</si>
  <si>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</si>
  <si>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</si>
  <si>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</si>
  <si>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</si>
  <si>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</si>
  <si>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</si>
  <si>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</si>
  <si>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</si>
  <si>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</si>
  <si>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</si>
  <si>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</si>
  <si>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</si>
  <si>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</si>
  <si>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</si>
  <si>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</si>
  <si>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</si>
  <si>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</si>
  <si>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</si>
  <si>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</si>
  <si>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</si>
  <si>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</si>
  <si>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</si>
  <si>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</si>
  <si>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</si>
  <si>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</si>
  <si>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</si>
  <si>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</si>
  <si>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</si>
  <si>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</si>
  <si>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</si>
  <si>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</si>
  <si>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</si>
  <si>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</si>
  <si>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</si>
  <si>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</si>
  <si>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</si>
  <si>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</si>
  <si>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</si>
  <si>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</si>
  <si>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</si>
  <si>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</si>
  <si>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</si>
  <si>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</si>
  <si>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</si>
  <si>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</si>
  <si>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</si>
  <si>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</si>
  <si>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</si>
  <si>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</si>
  <si>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</si>
  <si>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</si>
  <si>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</si>
  <si>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</si>
  <si>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</si>
  <si>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</si>
  <si>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</si>
  <si>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</si>
  <si>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</si>
  <si>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</si>
  <si>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</si>
  <si>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</si>
  <si>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</si>
  <si>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</si>
  <si>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</si>
  <si>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</si>
  <si>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</si>
  <si>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</si>
  <si>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</si>
  <si>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</si>
  <si>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</si>
  <si>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</si>
  <si>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</si>
  <si>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</si>
  <si>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</si>
  <si>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</si>
  <si>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</si>
  <si>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</si>
  <si>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</si>
  <si>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</si>
  <si>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</si>
  <si>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</si>
  <si>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</si>
  <si>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</si>
  <si>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</si>
  <si>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</si>
  <si>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</si>
  <si>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</si>
  <si>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</si>
  <si>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</si>
  <si>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</si>
  <si>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</si>
  <si>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</si>
  <si>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</si>
  <si>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</si>
  <si>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</si>
  <si>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</si>
  <si>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</si>
  <si>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</si>
  <si>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</si>
  <si>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</si>
  <si>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</si>
  <si>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</si>
  <si>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</si>
  <si>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</si>
  <si>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</si>
  <si>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</si>
  <si>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</si>
  <si>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</si>
  <si>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</si>
  <si>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</si>
  <si>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</si>
  <si>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</si>
  <si>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</si>
  <si>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</si>
  <si>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</si>
  <si>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</si>
  <si>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</si>
  <si>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</si>
  <si>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</si>
  <si>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</si>
  <si>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</si>
  <si>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</si>
  <si>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</si>
  <si>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</si>
  <si>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</si>
  <si>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</si>
  <si>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</si>
  <si>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</si>
  <si>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</si>
  <si>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</si>
  <si>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</si>
  <si>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</si>
  <si>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</si>
  <si>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</si>
  <si>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</si>
  <si>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</si>
  <si>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</si>
  <si>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</si>
  <si>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</si>
  <si>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</si>
  <si>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</si>
  <si>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</si>
  <si>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</si>
  <si>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</si>
  <si>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</si>
  <si>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</si>
  <si>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</si>
  <si>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</si>
  <si>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</si>
  <si>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</si>
  <si>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</si>
  <si>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</si>
  <si>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</si>
  <si>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</si>
  <si>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</si>
  <si>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</si>
  <si>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</si>
  <si>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</si>
  <si>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</si>
  <si>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</si>
  <si>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</si>
  <si>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</si>
  <si>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</si>
  <si>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</si>
  <si>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</si>
  <si>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</si>
  <si>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</si>
  <si>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</si>
  <si>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</si>
  <si>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</si>
  <si>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</si>
  <si>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</si>
  <si>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</si>
  <si>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</si>
  <si>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</si>
  <si>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</si>
  <si>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</si>
  <si>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</si>
  <si>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</si>
  <si>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</si>
  <si>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</si>
  <si>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</si>
  <si>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</si>
  <si>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</si>
  <si>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</si>
  <si>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</si>
  <si>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</si>
  <si>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</si>
  <si>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</si>
  <si>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</si>
  <si>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</si>
  <si>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</si>
  <si>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</si>
  <si>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</si>
  <si>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</si>
  <si>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</si>
  <si>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</si>
  <si>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</si>
  <si>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</si>
  <si>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</si>
  <si>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</si>
  <si>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</si>
  <si>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</si>
  <si>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</si>
  <si>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</si>
  <si>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</si>
  <si>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</si>
  <si>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</si>
  <si>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</si>
  <si>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</si>
  <si>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</si>
  <si>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</si>
  <si>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</si>
  <si>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</si>
  <si>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</si>
  <si>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</si>
  <si>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</si>
  <si>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</si>
  <si>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</si>
  <si>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</si>
  <si>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</si>
  <si>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</si>
  <si>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</si>
  <si>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</si>
  <si>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</si>
  <si>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</si>
  <si>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</si>
  <si>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</si>
  <si>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</si>
  <si>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</si>
  <si>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</si>
  <si>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</si>
  <si>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</si>
  <si>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</si>
  <si>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</si>
  <si>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</si>
  <si>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</si>
  <si>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</si>
  <si>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</si>
  <si>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</si>
  <si>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</si>
  <si>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</si>
  <si>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</si>
  <si>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</si>
  <si>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</si>
  <si>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</si>
  <si>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</si>
  <si>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</si>
  <si>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</si>
  <si>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</si>
  <si>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</si>
  <si>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</si>
  <si>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</si>
  <si>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</si>
  <si>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</si>
  <si>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</si>
  <si>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</si>
  <si>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</si>
  <si>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</si>
  <si>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</si>
  <si>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</si>
  <si>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</si>
  <si>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</si>
  <si>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</si>
  <si>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</si>
  <si>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</si>
  <si>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</si>
  <si>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</si>
  <si>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</si>
  <si>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</si>
  <si>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</si>
  <si>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</si>
  <si>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</si>
  <si>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</si>
  <si>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</si>
  <si>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</si>
  <si>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</si>
  <si>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</si>
  <si>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</si>
  <si>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</si>
  <si>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</si>
  <si>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</si>
  <si>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</si>
  <si>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</si>
  <si>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</si>
  <si>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</si>
  <si>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</si>
  <si>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</si>
  <si>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</si>
  <si>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</si>
  <si>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</si>
  <si>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</si>
  <si>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</si>
  <si>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</si>
  <si>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</si>
  <si>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</si>
  <si>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</si>
  <si>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</si>
  <si>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</si>
  <si>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</si>
  <si>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</si>
  <si>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</si>
  <si>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</si>
  <si>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</si>
  <si>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</si>
  <si>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</si>
  <si>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</si>
  <si>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</si>
  <si>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</si>
  <si>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</si>
  <si>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</si>
  <si>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</si>
  <si>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</si>
  <si>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</si>
  <si>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</si>
  <si>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</si>
  <si>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</si>
  <si>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</si>
  <si>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</si>
  <si>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</si>
  <si>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</si>
  <si>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</si>
  <si>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</si>
  <si>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</si>
  <si>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</si>
  <si>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</si>
  <si>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</si>
  <si>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</si>
  <si>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</si>
  <si>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</si>
  <si>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</si>
  <si>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</si>
  <si>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</si>
  <si>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</si>
  <si>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</si>
  <si>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</si>
  <si>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</si>
  <si>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</si>
  <si>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</si>
  <si>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</si>
  <si>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</si>
  <si>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</si>
  <si>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</si>
  <si>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</si>
  <si>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</si>
  <si>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</si>
  <si>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</si>
  <si>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</si>
  <si>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</si>
  <si>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</si>
  <si>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</si>
  <si>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</si>
  <si>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</si>
  <si>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</si>
  <si>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</si>
  <si>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</si>
  <si>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</si>
  <si>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</si>
  <si>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</si>
  <si>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</si>
  <si>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</si>
  <si>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</si>
  <si>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</si>
  <si>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</si>
  <si>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</si>
  <si>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</si>
  <si>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</si>
  <si>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</si>
  <si>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</si>
  <si>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</si>
  <si>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</si>
  <si>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</si>
  <si>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</si>
  <si>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</si>
  <si>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</si>
  <si>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</si>
  <si>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</si>
  <si>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</si>
  <si>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</si>
  <si>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</si>
  <si>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</si>
  <si>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</si>
  <si>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</si>
  <si>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</si>
  <si>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</si>
  <si>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</si>
  <si>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</si>
  <si>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</si>
  <si>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</si>
  <si>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</si>
  <si>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</si>
  <si>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</si>
  <si>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</si>
  <si>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</si>
  <si>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</si>
  <si>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</si>
  <si>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</si>
  <si>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</si>
  <si>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</si>
  <si>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</si>
  <si>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</si>
  <si>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</si>
  <si>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</si>
  <si>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</si>
  <si>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</si>
  <si>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</si>
  <si>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</si>
  <si>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</si>
  <si>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</si>
  <si>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</si>
  <si>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</si>
  <si>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</si>
  <si>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</si>
  <si>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</si>
  <si>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</si>
  <si>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</si>
  <si>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</si>
  <si>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</si>
  <si>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</si>
  <si>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</si>
  <si>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</si>
  <si>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</si>
  <si>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</si>
  <si>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</si>
  <si>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</si>
  <si>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</si>
  <si>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</si>
  <si>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</si>
  <si>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</si>
  <si>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</si>
  <si>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</si>
  <si>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</si>
  <si>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</si>
  <si>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</si>
  <si>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</si>
  <si>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</si>
  <si>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</si>
  <si>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</si>
  <si>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</si>
  <si>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</si>
  <si>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</si>
  <si>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</si>
  <si>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</si>
  <si>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</si>
  <si>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</si>
  <si>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</si>
  <si>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</si>
  <si>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</si>
  <si>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</si>
  <si>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</si>
  <si>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</si>
  <si>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</si>
  <si>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</si>
  <si>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</si>
  <si>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</si>
  <si>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</si>
  <si>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</si>
  <si>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</si>
  <si>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</si>
  <si>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</si>
  <si>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</si>
  <si>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</si>
  <si>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</si>
  <si>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</si>
  <si>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</si>
  <si>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</si>
  <si>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</si>
  <si>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</si>
  <si>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</si>
  <si>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</si>
  <si>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</si>
  <si>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</si>
  <si>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</si>
  <si>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</si>
  <si>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</si>
  <si>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</si>
  <si>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</si>
  <si>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</si>
  <si>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</si>
  <si>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</si>
  <si>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</si>
  <si>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</si>
  <si>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</si>
  <si>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</si>
  <si>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</si>
  <si>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</si>
  <si>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</si>
  <si>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</si>
  <si>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</si>
  <si>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</si>
  <si>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</si>
  <si>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</si>
  <si>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</si>
  <si>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</si>
  <si>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</si>
  <si>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</si>
  <si>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</si>
  <si>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</si>
  <si>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</si>
  <si>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</si>
  <si>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</si>
  <si>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</si>
  <si>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</si>
  <si>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</si>
  <si>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</si>
  <si>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</si>
  <si>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</si>
  <si>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</si>
  <si>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</si>
  <si>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</si>
  <si>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</si>
  <si>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</si>
  <si>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</si>
  <si>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</si>
  <si>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</si>
  <si>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</si>
  <si>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</si>
  <si>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</si>
  <si>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</si>
  <si>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</si>
  <si>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</si>
  <si>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</si>
  <si>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</si>
  <si>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</si>
  <si>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</si>
  <si>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</si>
  <si>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</si>
  <si>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</si>
  <si>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</si>
  <si>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</si>
  <si>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</si>
  <si>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</si>
  <si>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</si>
  <si>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</si>
  <si>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</si>
  <si>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</si>
  <si>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</si>
  <si>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</si>
  <si>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</si>
  <si>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</si>
  <si>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</si>
  <si>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</si>
  <si>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</si>
  <si>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</si>
  <si>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</si>
  <si>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</si>
  <si>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</si>
  <si>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</si>
  <si>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</si>
  <si>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</si>
  <si>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</si>
  <si>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</si>
  <si>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</si>
  <si>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</si>
  <si>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</si>
  <si>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</si>
  <si>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</si>
  <si>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</si>
  <si>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</si>
  <si>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</si>
  <si>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</si>
  <si>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</si>
  <si>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</si>
  <si>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</si>
  <si>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</si>
  <si>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</si>
  <si>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</si>
  <si>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</si>
  <si>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</si>
  <si>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</si>
  <si>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</si>
  <si>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</si>
  <si>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</si>
  <si>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</si>
  <si>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</si>
  <si>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</si>
  <si>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</si>
  <si>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</si>
  <si>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</si>
  <si>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</si>
  <si>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</si>
  <si>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</si>
  <si>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</si>
  <si>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</si>
  <si>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</si>
  <si>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</si>
  <si>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</si>
  <si>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</si>
  <si>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</si>
  <si>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</si>
  <si>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</si>
  <si>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</si>
  <si>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</si>
  <si>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</si>
  <si>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</si>
  <si>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</si>
  <si>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</si>
  <si>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</si>
  <si>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</si>
  <si>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</si>
  <si>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</si>
  <si>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</si>
  <si>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</si>
  <si>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</si>
  <si>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</si>
  <si>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</si>
  <si>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</si>
  <si>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</si>
  <si>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</si>
  <si>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</si>
  <si>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</si>
  <si>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</si>
  <si>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</si>
  <si>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</si>
  <si>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</si>
  <si>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</si>
  <si>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</si>
  <si>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</si>
  <si>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</si>
  <si>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</si>
  <si>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</si>
  <si>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</si>
  <si>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</si>
  <si>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</si>
  <si>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</si>
  <si>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</si>
  <si>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</si>
  <si>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</si>
  <si>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</si>
  <si>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</si>
  <si>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</si>
  <si>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</si>
  <si>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</si>
  <si>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</si>
  <si>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</si>
  <si>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</si>
  <si>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</si>
  <si>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</si>
  <si>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</si>
  <si>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</si>
  <si>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</si>
  <si>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</si>
  <si>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</si>
  <si>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</si>
  <si>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</si>
  <si>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</si>
  <si>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</si>
  <si>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</si>
  <si>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</si>
  <si>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</si>
  <si>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</si>
  <si>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</si>
  <si>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</si>
  <si>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</si>
  <si>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</si>
  <si>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</si>
  <si>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</si>
  <si>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</si>
  <si>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</si>
  <si>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</si>
  <si>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</si>
  <si>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</si>
  <si>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</si>
  <si>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</si>
  <si>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</si>
  <si>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</si>
  <si>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</si>
  <si>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</si>
  <si>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</si>
  <si>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</si>
  <si>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</si>
  <si>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</si>
  <si>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</si>
  <si>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</si>
  <si>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</si>
  <si>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</si>
  <si>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</si>
  <si>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</si>
  <si>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</si>
  <si>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</si>
  <si>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</si>
  <si>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</si>
  <si>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</si>
  <si>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</si>
  <si>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</si>
  <si>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</si>
  <si>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</si>
  <si>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</si>
  <si>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</si>
  <si>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</si>
  <si>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</si>
  <si>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</si>
  <si>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</si>
  <si>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</si>
  <si>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</si>
  <si>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</si>
  <si>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</si>
  <si>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</si>
  <si>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</si>
  <si>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</si>
  <si>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</si>
  <si>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</si>
  <si>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</si>
  <si>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</si>
  <si>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</si>
  <si>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</si>
  <si>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</si>
  <si>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</si>
  <si>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</si>
  <si>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</si>
  <si>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</si>
  <si>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</si>
  <si>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</si>
  <si>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</si>
  <si>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</si>
  <si>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</si>
  <si>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</si>
  <si>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</si>
  <si>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</si>
  <si>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</si>
  <si>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</si>
  <si>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</si>
  <si>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</si>
  <si>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</si>
  <si>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</si>
  <si>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</si>
  <si>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</si>
  <si>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</si>
  <si>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</si>
  <si>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</si>
  <si>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</si>
  <si>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</si>
  <si>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</si>
  <si>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</si>
  <si>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</si>
  <si>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</si>
  <si>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</si>
  <si>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</si>
  <si>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</si>
  <si>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</si>
  <si>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</si>
  <si>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</si>
  <si>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</si>
  <si>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</si>
  <si>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</si>
  <si>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</si>
  <si>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</si>
  <si>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</si>
  <si>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</si>
  <si>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</si>
  <si>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</si>
  <si>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</si>
  <si>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</si>
  <si>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</si>
  <si>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</si>
  <si>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</si>
  <si>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</si>
  <si>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</si>
  <si>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</si>
  <si>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</si>
  <si>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</si>
  <si>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</si>
  <si>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</si>
  <si>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</si>
  <si>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</si>
  <si>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</si>
  <si>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</si>
  <si>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</si>
  <si>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</si>
  <si>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</si>
  <si>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</si>
  <si>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</si>
  <si>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</si>
  <si>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</si>
  <si>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</si>
  <si>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</si>
  <si>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</si>
  <si>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</si>
  <si>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</si>
  <si>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</si>
  <si>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</si>
  <si>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</si>
  <si>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</si>
  <si>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</si>
  <si>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</si>
  <si>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</si>
  <si>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</si>
  <si>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</si>
  <si>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</si>
  <si>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</si>
  <si>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</si>
  <si>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</si>
  <si>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</si>
  <si>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</si>
  <si>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</si>
  <si>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</si>
  <si>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</si>
  <si>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</si>
  <si>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</si>
  <si>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</si>
  <si>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</si>
  <si>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</si>
  <si>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</si>
  <si>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</si>
  <si>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</si>
  <si>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</si>
  <si>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</si>
  <si>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</si>
  <si>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</si>
  <si>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</si>
  <si>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</si>
  <si>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</si>
  <si>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</si>
  <si>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</si>
  <si>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</si>
  <si>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</si>
  <si>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</si>
  <si>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</si>
  <si>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</si>
  <si>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</si>
  <si>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</si>
  <si>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</si>
  <si>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</si>
  <si>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</si>
  <si>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</si>
  <si>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</si>
  <si>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</si>
  <si>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</si>
  <si>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</si>
  <si>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</si>
  <si>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</si>
  <si>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</si>
  <si>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</si>
  <si>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</si>
  <si>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</si>
  <si>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</si>
  <si>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</si>
  <si>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</si>
  <si>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</si>
  <si>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</si>
  <si>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</si>
  <si>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</si>
  <si>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</si>
  <si>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</si>
  <si>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</si>
  <si>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</si>
  <si>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</si>
  <si>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</si>
  <si>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</si>
  <si>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</si>
  <si>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</si>
  <si>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</si>
  <si>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</si>
  <si>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</si>
  <si>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</si>
  <si>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</si>
  <si>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</si>
  <si>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</si>
  <si>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</si>
  <si>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</si>
  <si>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</si>
  <si>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</si>
  <si>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</si>
  <si>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</si>
  <si>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</si>
  <si>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</si>
  <si>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</si>
  <si>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</si>
  <si>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</si>
  <si>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</si>
  <si>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</si>
  <si>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</si>
  <si>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</si>
  <si>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</si>
  <si>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</si>
  <si>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</si>
  <si>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</si>
  <si>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</si>
  <si>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</si>
  <si>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</si>
  <si>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</si>
  <si>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</si>
  <si>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</si>
  <si>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</si>
  <si>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</si>
  <si>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</si>
  <si>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</si>
  <si>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</si>
  <si>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</si>
  <si>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</si>
  <si>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</si>
  <si>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</si>
  <si>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</si>
  <si>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</si>
  <si>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</si>
  <si>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</si>
  <si>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</si>
  <si>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</si>
  <si>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</si>
  <si>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</si>
  <si>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</si>
  <si>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</si>
  <si>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</si>
  <si>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</si>
  <si>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</si>
  <si>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</si>
  <si>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</si>
  <si>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</si>
  <si>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</si>
  <si>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</si>
  <si>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</si>
  <si>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</si>
  <si>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</si>
  <si>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</si>
  <si>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</si>
  <si>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</si>
  <si>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</si>
  <si>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</si>
  <si>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</si>
  <si>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</si>
  <si>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</si>
  <si>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</si>
  <si>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</si>
  <si>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</si>
  <si>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</si>
  <si>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</si>
  <si>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</si>
  <si>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</si>
  <si>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</si>
  <si>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</si>
  <si>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</si>
  <si>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</si>
  <si>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</si>
  <si>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</si>
  <si>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</si>
  <si>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</si>
  <si>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</si>
  <si>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</si>
  <si>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</si>
  <si>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</si>
  <si>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</si>
  <si>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</si>
  <si>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</si>
  <si>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</si>
  <si>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</si>
  <si>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</si>
  <si>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</si>
  <si>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</si>
  <si>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</si>
  <si>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</si>
  <si>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</si>
  <si>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</si>
  <si>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</si>
  <si>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</si>
  <si>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</si>
  <si>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</si>
  <si>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</si>
  <si>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</si>
  <si>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</si>
  <si>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</si>
  <si>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</si>
  <si>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</si>
  <si>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</si>
  <si>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</si>
  <si>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</si>
  <si>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</si>
  <si>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</si>
  <si>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</si>
  <si>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</si>
  <si>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</si>
  <si>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</si>
  <si>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</si>
  <si>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</si>
  <si>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</si>
  <si>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</si>
  <si>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</si>
  <si>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</si>
  <si>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</si>
  <si>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</si>
  <si>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</si>
  <si>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</si>
  <si>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</si>
  <si>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</si>
  <si>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</si>
  <si>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</si>
  <si>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</si>
  <si>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</si>
  <si>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</si>
  <si>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</si>
  <si>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</si>
  <si>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</si>
  <si>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</si>
  <si>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</si>
  <si>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</si>
  <si>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</si>
  <si>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</si>
  <si>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</si>
  <si>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</si>
  <si>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</si>
  <si>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</si>
  <si>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</si>
  <si>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</si>
  <si>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</si>
  <si>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</si>
  <si>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</si>
  <si>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</si>
  <si>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</si>
  <si>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</si>
  <si>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</si>
  <si>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</si>
  <si>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</si>
  <si>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</si>
  <si>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</si>
  <si>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</si>
  <si>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</si>
  <si>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</si>
  <si>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</si>
  <si>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</si>
  <si>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</si>
  <si>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</si>
  <si>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</si>
  <si>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</si>
  <si>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</si>
  <si>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</si>
  <si>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</si>
  <si>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</si>
  <si>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</si>
  <si>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</si>
  <si>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</si>
  <si>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</si>
  <si>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</si>
  <si>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</si>
  <si>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</si>
  <si>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</si>
  <si>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</si>
  <si>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</si>
  <si>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</si>
  <si>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</si>
  <si>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</si>
  <si>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</si>
  <si>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</si>
  <si>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</si>
  <si>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</si>
  <si>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</si>
  <si>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</si>
  <si>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</si>
  <si>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</si>
  <si>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</si>
  <si>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</si>
  <si>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</si>
  <si>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</si>
  <si>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</si>
  <si>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</si>
  <si>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</si>
  <si>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</si>
  <si>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</si>
  <si>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</si>
  <si>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</si>
  <si>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</si>
  <si>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</si>
  <si>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</si>
  <si>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</si>
  <si>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</si>
  <si>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</si>
  <si>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</si>
  <si>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</si>
  <si>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</si>
  <si>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</si>
  <si>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</si>
  <si>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</si>
  <si>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</si>
  <si>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</si>
  <si>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</si>
  <si>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</si>
  <si>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</si>
  <si>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</si>
  <si>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</si>
  <si>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</si>
  <si>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</si>
  <si>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</si>
  <si>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</si>
  <si>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</si>
  <si>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</si>
  <si>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</si>
  <si>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</si>
  <si>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</si>
  <si>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</si>
  <si>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</si>
  <si>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</si>
  <si>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</si>
  <si>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</si>
  <si>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</si>
  <si>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</si>
  <si>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</si>
  <si>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</si>
  <si>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</si>
  <si>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</si>
  <si>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</si>
  <si>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</si>
  <si>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</si>
  <si>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</si>
  <si>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</si>
  <si>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</si>
  <si>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</si>
  <si>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</si>
  <si>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</si>
  <si>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</si>
  <si>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</si>
  <si>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</si>
  <si>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</si>
  <si>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</si>
  <si>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</si>
  <si>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</si>
  <si>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</si>
  <si>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</si>
  <si>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</si>
  <si>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</si>
  <si>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</si>
  <si>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</si>
  <si>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</si>
  <si>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</si>
  <si>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</si>
  <si>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</si>
  <si>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</si>
  <si>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</si>
  <si>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</si>
  <si>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</si>
  <si>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</si>
  <si>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</si>
  <si>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</si>
  <si>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</si>
  <si>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</si>
  <si>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</si>
  <si>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</si>
  <si>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</si>
  <si>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</si>
  <si>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</si>
  <si>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</si>
  <si>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</si>
  <si>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</si>
  <si>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</si>
  <si>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</si>
  <si>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</si>
  <si>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</si>
  <si>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</si>
  <si>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</si>
  <si>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</si>
  <si>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</si>
  <si>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</si>
  <si>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</si>
  <si>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</si>
  <si>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</si>
  <si>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</si>
  <si>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</si>
  <si>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</si>
  <si>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</si>
  <si>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</si>
  <si>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</si>
  <si>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</si>
  <si>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</si>
  <si>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</si>
  <si>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</si>
  <si>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</si>
  <si>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</si>
  <si>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</si>
  <si>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</si>
  <si>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</si>
  <si>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</si>
  <si>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</si>
  <si>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</si>
  <si>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</si>
  <si>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</si>
  <si>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</si>
  <si>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</si>
  <si>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</si>
  <si>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</si>
  <si>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</si>
  <si>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</si>
  <si>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</si>
  <si>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</si>
  <si>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</si>
  <si>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</si>
  <si>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</si>
  <si>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</si>
  <si>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</si>
  <si>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</si>
  <si>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</si>
  <si>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</si>
  <si>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</si>
  <si>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</si>
  <si>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</si>
  <si>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</si>
  <si>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</si>
  <si>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</si>
  <si>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</si>
  <si>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</si>
  <si>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</si>
  <si>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</si>
  <si>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</si>
  <si>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</si>
  <si>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</si>
  <si>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</si>
  <si>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</si>
  <si>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</si>
  <si>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</si>
  <si>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</si>
  <si>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</si>
  <si>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</si>
  <si>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</si>
  <si>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</si>
  <si>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</si>
  <si>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</si>
  <si>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</si>
  <si>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</si>
  <si>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</si>
  <si>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</si>
  <si>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</si>
  <si>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</si>
  <si>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</si>
  <si>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</si>
  <si>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</si>
  <si>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</si>
  <si>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</si>
  <si>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</si>
  <si>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</si>
  <si>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</si>
  <si>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</si>
  <si>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</si>
  <si>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</si>
  <si>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</si>
  <si>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</si>
  <si>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</si>
  <si>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</si>
  <si>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</si>
  <si>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</si>
  <si>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</si>
  <si>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</si>
  <si>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</si>
  <si>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</si>
  <si>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</si>
  <si>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</si>
  <si>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</si>
  <si>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</si>
  <si>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</si>
  <si>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</si>
  <si>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</si>
  <si>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</si>
  <si>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</si>
  <si>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</si>
  <si>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</si>
  <si>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</si>
  <si>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</si>
  <si>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</si>
  <si>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</si>
  <si>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</si>
  <si>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</si>
  <si>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</si>
  <si>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</si>
  <si>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</si>
  <si>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</si>
  <si>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</si>
  <si>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</si>
  <si>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</si>
  <si>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</si>
  <si>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</si>
  <si>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</si>
  <si>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</si>
  <si>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</si>
  <si>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</si>
  <si>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</si>
  <si>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</si>
  <si>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</si>
  <si>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</si>
  <si>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</si>
  <si>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</si>
  <si>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</si>
  <si>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</si>
  <si>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</si>
  <si>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</si>
  <si>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</si>
  <si>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</si>
  <si>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</si>
  <si>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</si>
  <si>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</si>
  <si>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</si>
  <si>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</si>
  <si>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</si>
  <si>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</si>
  <si>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</si>
  <si>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</si>
  <si>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</si>
  <si>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</si>
  <si>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</si>
  <si>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</si>
  <si>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</si>
  <si>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</si>
  <si>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</si>
  <si>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</si>
  <si>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</si>
  <si>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</si>
  <si>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</si>
  <si>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</si>
  <si>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</si>
  <si>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</si>
  <si>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</si>
  <si>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</si>
  <si>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</si>
  <si>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</si>
  <si>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</si>
  <si>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</si>
  <si>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</si>
  <si>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</si>
  <si>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</si>
  <si>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</si>
  <si>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</si>
  <si>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</si>
  <si>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</si>
  <si>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</si>
  <si>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</si>
  <si>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</si>
  <si>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</si>
  <si>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</si>
  <si>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</si>
  <si>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</si>
  <si>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</si>
  <si>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</si>
  <si>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</si>
  <si>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</si>
  <si>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</si>
  <si>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</si>
  <si>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</si>
  <si>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</si>
  <si>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</si>
  <si>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</si>
  <si>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</si>
  <si>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</si>
  <si>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</si>
  <si>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</si>
  <si>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</si>
  <si>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</si>
  <si>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</si>
  <si>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</si>
  <si>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</si>
  <si>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</si>
  <si>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</si>
  <si>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</si>
  <si>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</si>
  <si>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</si>
  <si>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</si>
  <si>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</si>
  <si>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</si>
  <si>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</si>
  <si>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</si>
  <si>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</si>
  <si>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</si>
  <si>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</si>
  <si>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</si>
  <si>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</si>
  <si>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</si>
  <si>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</si>
  <si>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</si>
  <si>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</si>
  <si>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</si>
  <si>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</si>
  <si>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</si>
  <si>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</si>
  <si>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</si>
  <si>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</si>
  <si>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</si>
  <si>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</si>
  <si>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</si>
  <si>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</si>
  <si>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</si>
  <si>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</si>
  <si>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</si>
  <si>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</si>
  <si>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</si>
  <si>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</si>
  <si>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</si>
  <si>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</si>
  <si>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</si>
  <si>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</si>
  <si>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</si>
  <si>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</si>
  <si>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</si>
  <si>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</si>
  <si>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</si>
  <si>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</si>
  <si>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</si>
  <si>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</si>
  <si>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</si>
  <si>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</si>
  <si>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</si>
  <si>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</si>
  <si>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</si>
  <si>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</si>
  <si>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</si>
  <si>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</si>
  <si>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</si>
  <si>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</si>
  <si>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</si>
  <si>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</si>
  <si>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</si>
  <si>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</si>
  <si>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</si>
  <si>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</si>
  <si>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</si>
  <si>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</si>
  <si>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</si>
  <si>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</si>
  <si>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</si>
  <si>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</si>
  <si>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</si>
  <si>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</si>
  <si>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</si>
  <si>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</si>
  <si>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</si>
  <si>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</si>
  <si>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</si>
  <si>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</si>
  <si>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</si>
  <si>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</si>
  <si>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</si>
  <si>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</si>
  <si>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</si>
  <si>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</si>
  <si>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</si>
  <si>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</si>
  <si>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</si>
  <si>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</si>
  <si>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</si>
  <si>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</si>
  <si>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</si>
  <si>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</si>
  <si>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</si>
  <si>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</si>
  <si>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</si>
  <si>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</si>
  <si>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</si>
  <si>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</si>
  <si>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</si>
  <si>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</si>
  <si>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</si>
  <si>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</si>
  <si>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</si>
  <si>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</si>
  <si>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</si>
  <si>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</si>
  <si>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</si>
  <si>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</si>
  <si>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</si>
  <si>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</si>
  <si>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</si>
  <si>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</si>
  <si>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</si>
  <si>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</si>
  <si>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</si>
  <si>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</si>
  <si>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</si>
  <si>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</si>
  <si>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</si>
  <si>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</si>
  <si>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</si>
  <si>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</si>
  <si>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</si>
  <si>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</si>
  <si>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</si>
  <si>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</si>
  <si>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</si>
  <si>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</si>
  <si>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</si>
  <si>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</si>
  <si>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</si>
  <si>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</si>
  <si>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</si>
  <si>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</si>
  <si>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</si>
  <si>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</si>
  <si>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</si>
  <si>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</si>
  <si>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</si>
  <si>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</si>
  <si>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</si>
  <si>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</si>
  <si>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</si>
  <si>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</si>
  <si>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</si>
  <si>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</si>
  <si>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</si>
  <si>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</si>
  <si>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</si>
  <si>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</si>
  <si>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</si>
  <si>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</si>
  <si>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</si>
  <si>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</si>
  <si>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</si>
  <si>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</si>
  <si>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</si>
  <si>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</si>
  <si>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</si>
  <si>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</si>
  <si>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</si>
  <si>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</si>
  <si>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</si>
  <si>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</si>
  <si>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</si>
  <si>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</si>
  <si>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</si>
  <si>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</si>
  <si>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</si>
  <si>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</si>
  <si>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</si>
  <si>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</si>
  <si>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</si>
  <si>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</si>
  <si>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</si>
  <si>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</si>
  <si>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</si>
  <si>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</si>
  <si>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</si>
  <si>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</si>
  <si>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</si>
  <si>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</si>
  <si>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</si>
  <si>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</si>
  <si>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</si>
  <si>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</si>
  <si>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</si>
  <si>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</si>
  <si>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</si>
  <si>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</si>
  <si>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</si>
  <si>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</si>
  <si>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</si>
  <si>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</si>
  <si>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</si>
  <si>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</si>
  <si>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</si>
  <si>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</si>
  <si>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</si>
  <si>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</si>
  <si>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</si>
  <si>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</si>
  <si>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</si>
  <si>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</si>
  <si>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</si>
  <si>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</si>
  <si>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</si>
  <si>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</si>
  <si>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</si>
  <si>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</si>
  <si>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</si>
  <si>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</si>
  <si>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</si>
  <si>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</si>
  <si>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</si>
  <si>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</si>
  <si>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</si>
  <si>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</si>
  <si>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</si>
  <si>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</si>
  <si>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</si>
  <si>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</si>
  <si>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</si>
  <si>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</si>
  <si>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</si>
  <si>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</si>
  <si>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</si>
  <si>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</si>
  <si>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</si>
  <si>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</si>
  <si>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</si>
  <si>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</si>
  <si>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</si>
  <si>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</si>
  <si>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</si>
  <si>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</si>
  <si>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</si>
  <si>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</si>
  <si>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</si>
  <si>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</si>
  <si>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</si>
  <si>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</si>
  <si>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</si>
  <si>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</si>
  <si>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</si>
  <si>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</si>
  <si>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</si>
  <si>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</si>
  <si>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</si>
  <si>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</si>
  <si>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</si>
  <si>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</si>
  <si>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</si>
  <si>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</si>
  <si>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</si>
  <si>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</si>
  <si>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</si>
  <si>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</si>
  <si>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</si>
  <si>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</si>
  <si>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</si>
  <si>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</si>
  <si>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</si>
  <si>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</si>
  <si>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</si>
  <si>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</si>
  <si>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</si>
  <si>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</si>
  <si>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</si>
  <si>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</si>
  <si>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</si>
  <si>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</si>
  <si>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</si>
  <si>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</si>
  <si>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</si>
  <si>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</si>
  <si>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</si>
  <si>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</si>
  <si>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</si>
  <si>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</si>
  <si>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</si>
  <si>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</si>
  <si>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</si>
  <si>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</si>
  <si>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</si>
  <si>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</si>
  <si>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</si>
  <si>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</si>
  <si>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</si>
  <si>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</si>
  <si>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</si>
  <si>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</si>
  <si>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</si>
  <si>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</si>
  <si>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</si>
  <si>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</si>
  <si>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</si>
  <si>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</si>
  <si>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</si>
  <si>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</si>
  <si>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</si>
  <si>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</si>
  <si>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</si>
  <si>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</si>
  <si>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</si>
  <si>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</si>
  <si>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</si>
  <si>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</si>
  <si>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</si>
  <si>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</si>
  <si>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</si>
  <si>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</si>
  <si>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</si>
  <si>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</si>
  <si>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</si>
  <si>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</si>
  <si>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</si>
  <si>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</si>
  <si>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</si>
  <si>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</si>
  <si>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</si>
  <si>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</si>
  <si>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</si>
  <si>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</si>
  <si>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</si>
  <si>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</si>
  <si>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</si>
  <si>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</si>
  <si>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</si>
  <si>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</si>
  <si>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</si>
  <si>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</si>
  <si>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</si>
  <si>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</si>
  <si>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</si>
  <si>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</si>
  <si>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</si>
  <si>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</si>
  <si>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</si>
  <si>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</si>
  <si>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</si>
  <si>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</si>
  <si>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</si>
  <si>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</si>
  <si>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</si>
  <si>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</si>
  <si>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</si>
  <si>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</si>
  <si>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</si>
  <si>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</si>
  <si>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</si>
  <si>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</si>
  <si>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</si>
  <si>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</si>
  <si>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</si>
  <si>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</si>
  <si>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</si>
  <si>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</si>
  <si>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</si>
  <si>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</si>
  <si>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</si>
  <si>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</si>
  <si>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</si>
  <si>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</si>
  <si>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</si>
  <si>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</si>
  <si>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</si>
  <si>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</si>
  <si>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</si>
  <si>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</si>
  <si>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</si>
  <si>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</si>
  <si>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</si>
  <si>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</si>
  <si>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</si>
  <si>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</si>
  <si>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</si>
  <si>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</si>
  <si>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</si>
  <si>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</si>
  <si>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</si>
  <si>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</si>
  <si>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</si>
  <si>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</si>
  <si>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</si>
  <si>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</si>
  <si>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</si>
  <si>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</si>
  <si>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</si>
  <si>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</si>
  <si>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</si>
  <si>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</si>
  <si>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</si>
  <si>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</si>
  <si>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</si>
  <si>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</si>
  <si>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</si>
  <si>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</si>
  <si>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</si>
  <si>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</si>
  <si>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</si>
  <si>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</si>
  <si>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</si>
  <si>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</si>
  <si>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</si>
  <si>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</si>
  <si>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</si>
  <si>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</si>
  <si>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</si>
  <si>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</si>
  <si>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</si>
  <si>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</si>
  <si>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</si>
  <si>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</si>
  <si>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</si>
  <si>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</si>
  <si>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</si>
  <si>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</si>
  <si>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</si>
  <si>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</si>
  <si>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</si>
  <si>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</si>
  <si>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</si>
  <si>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</si>
  <si>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</si>
  <si>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</si>
  <si>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</si>
  <si>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</si>
  <si>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</si>
  <si>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</si>
  <si>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</si>
  <si>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</si>
  <si>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</si>
  <si>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</si>
  <si>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</si>
  <si>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</si>
  <si>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</si>
  <si>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</si>
  <si>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</si>
  <si>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</si>
  <si>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</si>
  <si>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</si>
  <si>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</si>
  <si>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</si>
  <si>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</si>
  <si>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</si>
  <si>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</si>
  <si>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</si>
  <si>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</si>
  <si>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</si>
  <si>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</si>
  <si>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</si>
  <si>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</si>
  <si>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</si>
  <si>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</si>
  <si>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</si>
  <si>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</si>
  <si>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</si>
  <si>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</si>
  <si>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</si>
  <si>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</si>
  <si>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</si>
  <si>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</si>
  <si>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</si>
  <si>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</si>
  <si>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</si>
  <si>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</si>
  <si>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</si>
  <si>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</si>
  <si>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</si>
  <si>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</si>
  <si>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</si>
  <si>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</si>
  <si>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</si>
  <si>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</si>
  <si>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</si>
  <si>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</si>
  <si>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</si>
  <si>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</si>
  <si>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</si>
  <si>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</si>
  <si>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</si>
  <si>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</si>
  <si>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</si>
  <si>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</si>
  <si>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</si>
  <si>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</si>
  <si>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</si>
  <si>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</si>
  <si>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</si>
  <si>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</si>
  <si>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</si>
  <si>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</si>
  <si>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</si>
  <si>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</si>
  <si>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</si>
  <si>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</si>
  <si>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</si>
  <si>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</si>
  <si>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</si>
  <si>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</si>
  <si>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</si>
  <si>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</si>
  <si>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</si>
  <si>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</si>
  <si>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</si>
  <si>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</si>
  <si>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</si>
  <si>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</si>
  <si>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</si>
  <si>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</si>
  <si>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</si>
  <si>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</si>
  <si>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</si>
  <si>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</si>
  <si>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</si>
  <si>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</si>
  <si>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</si>
  <si>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</si>
  <si>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</si>
  <si>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</si>
  <si>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</si>
  <si>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</si>
  <si>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</si>
  <si>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</si>
  <si>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</si>
  <si>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</si>
  <si>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</si>
  <si>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</si>
  <si>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</si>
  <si>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</si>
  <si>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</si>
  <si>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</si>
  <si>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</si>
  <si>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</si>
  <si>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</si>
  <si>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</si>
  <si>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</si>
  <si>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</si>
  <si>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</si>
  <si>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</si>
  <si>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</si>
  <si>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</si>
  <si>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</si>
  <si>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</si>
  <si>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</si>
  <si>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</si>
  <si>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</si>
  <si>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</si>
  <si>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</si>
  <si>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</si>
  <si>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</si>
  <si>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</si>
  <si>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</si>
  <si>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</si>
  <si>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</si>
  <si>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</si>
  <si>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</si>
  <si>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</si>
  <si>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</si>
  <si>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</si>
  <si>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</si>
  <si>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</si>
  <si>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</si>
  <si>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</si>
  <si>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</si>
  <si>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</si>
  <si>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</si>
  <si>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</si>
  <si>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</si>
  <si>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</si>
  <si>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</si>
  <si>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</si>
  <si>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</si>
  <si>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</si>
  <si>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</si>
  <si>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</si>
  <si>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</si>
  <si>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</si>
  <si>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</si>
  <si>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</si>
  <si>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</si>
  <si>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</si>
  <si>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</si>
  <si>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</si>
  <si>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</si>
  <si>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</si>
  <si>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</si>
  <si>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</si>
  <si>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</si>
  <si>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</si>
  <si>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</si>
  <si>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</si>
  <si>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</si>
  <si>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</si>
  <si>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</si>
  <si>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</si>
  <si>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</si>
  <si>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</si>
  <si>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</si>
  <si>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</si>
  <si>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</si>
  <si>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</si>
  <si>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</si>
  <si>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</si>
  <si>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</si>
  <si>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</si>
  <si>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</si>
  <si>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</si>
  <si>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</si>
  <si>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</si>
  <si>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</si>
  <si>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</si>
  <si>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</si>
  <si>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</si>
  <si>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</si>
  <si>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</si>
  <si>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</si>
  <si>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</si>
  <si>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</si>
  <si>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</si>
  <si>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</si>
  <si>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</si>
  <si>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</si>
  <si>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</si>
  <si>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</si>
  <si>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</si>
  <si>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</si>
  <si>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</si>
  <si>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</si>
  <si>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</si>
  <si>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</si>
  <si>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</si>
  <si>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</si>
  <si>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</si>
  <si>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</si>
  <si>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</si>
  <si>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</si>
  <si>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</si>
  <si>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</si>
  <si>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</si>
  <si>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</si>
  <si>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</si>
  <si>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</si>
  <si>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</si>
  <si>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</si>
  <si>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</si>
  <si>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</si>
  <si>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</si>
  <si>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</si>
  <si>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</si>
  <si>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</si>
  <si>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</si>
  <si>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</si>
  <si>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</si>
  <si>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</si>
  <si>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</si>
  <si>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</si>
  <si>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</si>
  <si>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</si>
  <si>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</si>
  <si>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</si>
  <si>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</si>
  <si>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</si>
  <si>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</si>
  <si>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</si>
  <si>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</si>
  <si>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</si>
  <si>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</si>
  <si>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</si>
  <si>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</si>
  <si>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</si>
  <si>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</si>
  <si>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</si>
  <si>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</si>
  <si>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</si>
  <si>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</si>
  <si>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</si>
  <si>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</si>
  <si>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</si>
  <si>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</si>
  <si>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</si>
  <si>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</si>
  <si>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</si>
  <si>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</si>
  <si>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</si>
  <si>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</si>
  <si>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</si>
  <si>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</si>
  <si>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</si>
  <si>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</si>
  <si>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</si>
  <si>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</si>
  <si>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</si>
  <si>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</si>
  <si>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</si>
  <si>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</si>
  <si>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</si>
  <si>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</si>
  <si>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</si>
  <si>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</si>
  <si>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</si>
  <si>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</si>
  <si>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</si>
  <si>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</si>
  <si>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</si>
  <si>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</si>
  <si>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</si>
  <si>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</si>
  <si>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</si>
  <si>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</si>
  <si>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</si>
  <si>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</si>
  <si>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</si>
  <si>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</si>
  <si>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</si>
  <si>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</si>
  <si>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</si>
  <si>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</si>
  <si>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</si>
  <si>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</si>
  <si>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</si>
  <si>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</si>
  <si>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</si>
  <si>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</si>
  <si>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</si>
  <si>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</si>
  <si>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</si>
  <si>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</si>
  <si>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</si>
  <si>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</si>
  <si>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</si>
  <si>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</si>
  <si>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</si>
  <si>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</si>
  <si>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</si>
  <si>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</si>
  <si>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</si>
  <si>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</si>
  <si>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</si>
  <si>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</si>
  <si>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</si>
  <si>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</si>
  <si>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</si>
  <si>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</si>
  <si>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</si>
  <si>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</si>
  <si>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</si>
  <si>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</si>
  <si>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</si>
  <si>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</si>
  <si>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</si>
  <si>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</si>
  <si>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</si>
  <si>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</si>
  <si>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</si>
  <si>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</si>
  <si>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</si>
  <si>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</si>
  <si>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</si>
  <si>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</si>
  <si>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</si>
  <si>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</si>
  <si>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</si>
  <si>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</si>
  <si>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</si>
  <si>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</si>
  <si>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</si>
  <si>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</si>
  <si>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</si>
  <si>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</si>
  <si>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</si>
  <si>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</si>
  <si>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</si>
  <si>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</si>
  <si>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</si>
  <si>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</si>
  <si>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</si>
  <si>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</si>
  <si>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</si>
  <si>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</si>
  <si>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</si>
  <si>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</si>
  <si>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</si>
  <si>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</si>
  <si>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</si>
  <si>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</si>
  <si>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</si>
  <si>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</si>
  <si>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</si>
  <si>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</si>
  <si>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</si>
  <si>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</si>
  <si>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</si>
  <si>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</si>
  <si>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</si>
  <si>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</si>
  <si>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</si>
  <si>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</si>
  <si>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</si>
  <si>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</si>
  <si>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</si>
  <si>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</si>
  <si>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</si>
  <si>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</si>
  <si>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</si>
  <si>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</si>
  <si>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</si>
  <si>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</si>
  <si>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</si>
  <si>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</si>
  <si>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</si>
  <si>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</si>
  <si>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</si>
  <si>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</si>
  <si>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</si>
  <si>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</si>
  <si>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</si>
  <si>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</si>
  <si>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</si>
  <si>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</si>
  <si>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</si>
  <si>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</si>
  <si>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</si>
  <si>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</si>
  <si>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</si>
  <si>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</si>
  <si>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</si>
  <si>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</si>
  <si>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</si>
  <si>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</si>
  <si>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</si>
  <si>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</si>
  <si>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</si>
  <si>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</si>
  <si>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</si>
  <si>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</si>
  <si>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</si>
  <si>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</si>
  <si>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</si>
  <si>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</si>
  <si>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</si>
  <si>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</si>
  <si>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</si>
  <si>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</si>
  <si>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</si>
  <si>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</si>
  <si>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</si>
  <si>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</si>
  <si>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</si>
  <si>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</si>
  <si>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</si>
  <si>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</si>
  <si>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</si>
  <si>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</si>
  <si>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</si>
  <si>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</si>
  <si>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</si>
  <si>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</si>
  <si>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</si>
  <si>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</si>
  <si>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</si>
  <si>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</si>
  <si>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</si>
  <si>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</si>
  <si>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</si>
  <si>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</si>
  <si>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</si>
  <si>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</si>
  <si>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</si>
  <si>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</si>
  <si>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</si>
  <si>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</si>
  <si>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</si>
  <si>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</si>
  <si>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</si>
  <si>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</si>
  <si>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</si>
  <si>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</si>
  <si>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</si>
  <si>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</si>
  <si>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</si>
  <si>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</si>
  <si>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</si>
  <si>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</si>
  <si>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</si>
  <si>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</si>
  <si>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</si>
  <si>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</si>
  <si>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</si>
  <si>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</si>
  <si>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</si>
  <si>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</si>
  <si>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</si>
  <si>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</si>
  <si>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</si>
  <si>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</si>
  <si>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</si>
  <si>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</si>
  <si>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</si>
  <si>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</si>
  <si>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</si>
  <si>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</si>
  <si>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</si>
  <si>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</si>
  <si>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</si>
  <si>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</si>
  <si>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</si>
  <si>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</si>
  <si>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</si>
  <si>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</si>
  <si>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</si>
  <si>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</si>
  <si>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</si>
  <si>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</si>
  <si>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</si>
  <si>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</si>
  <si>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</si>
  <si>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</si>
  <si>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</si>
  <si>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</si>
  <si>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</si>
  <si>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</si>
  <si>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</si>
  <si>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</si>
  <si>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</si>
  <si>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</si>
  <si>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</si>
  <si>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</si>
  <si>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</si>
  <si>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</si>
  <si>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</si>
  <si>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</si>
  <si>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</si>
  <si>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</si>
  <si>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</si>
  <si>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</si>
  <si>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</si>
  <si>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</si>
  <si>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</si>
  <si>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</si>
  <si>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</si>
  <si>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</si>
  <si>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</si>
  <si>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</si>
  <si>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</si>
  <si>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</si>
  <si>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</si>
  <si>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</si>
  <si>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</si>
  <si>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</si>
  <si>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</si>
  <si>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</si>
  <si>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</si>
  <si>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</si>
  <si>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</si>
  <si>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</si>
  <si>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</si>
  <si>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</si>
  <si>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</si>
  <si>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</si>
  <si>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</si>
  <si>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</si>
  <si>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</si>
  <si>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</si>
  <si>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</si>
  <si>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</si>
  <si>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</si>
  <si>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</si>
  <si>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</si>
  <si>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</si>
  <si>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</si>
  <si>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</si>
  <si>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</si>
  <si>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</si>
  <si>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</si>
  <si>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</si>
  <si>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</si>
  <si>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</si>
  <si>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</si>
  <si>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</si>
  <si>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</si>
  <si>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</si>
  <si>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</si>
  <si>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</si>
  <si>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</si>
  <si>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</si>
  <si>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</si>
  <si>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</si>
  <si>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</si>
  <si>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</si>
  <si>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</si>
  <si>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</si>
  <si>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</si>
  <si>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</si>
  <si>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</si>
  <si>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</si>
  <si>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</si>
  <si>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</si>
  <si>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</si>
  <si>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</si>
  <si>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</si>
  <si>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</si>
  <si>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</si>
  <si>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</si>
  <si>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</si>
  <si>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</si>
  <si>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</si>
  <si>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</si>
  <si>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</si>
  <si>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</si>
  <si>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</si>
  <si>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</si>
  <si>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</si>
  <si>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</si>
  <si>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</si>
  <si>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</si>
  <si>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</si>
  <si>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</si>
  <si>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</si>
  <si>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</si>
  <si>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</si>
  <si>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</si>
  <si>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</si>
  <si>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</si>
  <si>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</si>
  <si>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</si>
  <si>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</si>
  <si>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</si>
  <si>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</si>
  <si>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</si>
  <si>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</si>
  <si>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</si>
  <si>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</si>
  <si>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</si>
  <si>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</si>
  <si>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</si>
  <si>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</si>
  <si>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</si>
  <si>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</si>
  <si>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</si>
  <si>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</si>
  <si>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</si>
  <si>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</si>
  <si>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</si>
  <si>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</si>
  <si>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</si>
  <si>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</si>
  <si>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</si>
  <si>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</si>
  <si>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</si>
  <si>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</si>
  <si>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</si>
  <si>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</si>
  <si>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</si>
  <si>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</si>
  <si>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</si>
  <si>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</si>
  <si>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</si>
  <si>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</si>
  <si>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</si>
  <si>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</si>
  <si>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</si>
  <si>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</si>
  <si>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</si>
  <si>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</si>
  <si>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</si>
  <si>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</si>
  <si>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</si>
  <si>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</si>
  <si>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</si>
  <si>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</si>
  <si>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</si>
  <si>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</si>
  <si>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</si>
  <si>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</si>
  <si>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</si>
  <si>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</si>
  <si>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</si>
  <si>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</si>
  <si>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</si>
  <si>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</si>
  <si>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</si>
  <si>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</si>
  <si>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</si>
  <si>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</si>
  <si>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</si>
  <si>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</si>
  <si>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</si>
  <si>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</si>
  <si>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</si>
  <si>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</si>
  <si>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</si>
  <si>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</si>
  <si>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</si>
  <si>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</si>
  <si>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</si>
  <si>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</si>
  <si>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</si>
  <si>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</si>
  <si>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</si>
  <si>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</si>
  <si>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</si>
  <si>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</si>
  <si>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</si>
  <si>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</si>
  <si>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</si>
  <si>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</si>
  <si>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</si>
  <si>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</si>
  <si>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</si>
  <si>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</si>
  <si>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</si>
  <si>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</si>
  <si>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</si>
  <si>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</si>
  <si>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</si>
  <si>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</si>
  <si>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</si>
  <si>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</si>
  <si>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</si>
  <si>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</si>
  <si>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</si>
  <si>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</si>
  <si>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</si>
  <si>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</si>
  <si>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</si>
  <si>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</si>
  <si>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</si>
  <si>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</si>
  <si>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</si>
  <si>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</si>
  <si>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</si>
  <si>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</si>
  <si>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</si>
  <si>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</si>
  <si>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</si>
  <si>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</si>
  <si>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</si>
  <si>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</si>
  <si>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</si>
  <si>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</si>
  <si>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</si>
  <si>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</si>
  <si>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</si>
  <si>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</si>
  <si>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</si>
  <si>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</si>
  <si>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</si>
  <si>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</si>
  <si>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</si>
  <si>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</si>
  <si>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</si>
  <si>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</si>
  <si>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</si>
  <si>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</si>
  <si>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</si>
  <si>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</si>
  <si>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</si>
  <si>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</si>
  <si>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</si>
  <si>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</si>
  <si>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</si>
  <si>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</si>
  <si>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</si>
  <si>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</si>
  <si>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</si>
  <si>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</si>
  <si>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</si>
  <si>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</si>
  <si>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</si>
  <si>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</si>
  <si>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</si>
  <si>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</si>
  <si>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</si>
  <si>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</si>
  <si>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</si>
  <si>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</si>
  <si>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</si>
  <si>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</si>
  <si>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</si>
  <si>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</si>
  <si>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</si>
  <si>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</si>
  <si>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</si>
  <si>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</si>
  <si>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</si>
  <si>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</si>
  <si>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</si>
  <si>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</si>
  <si>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</si>
  <si>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</si>
  <si>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</si>
  <si>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</si>
  <si>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</si>
  <si>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</si>
  <si>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</si>
  <si>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</si>
  <si>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</si>
  <si>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</si>
  <si>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</si>
  <si>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</si>
  <si>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</si>
  <si>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</si>
  <si>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</si>
  <si>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</si>
  <si>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</si>
  <si>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</si>
  <si>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</si>
  <si>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</si>
  <si>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</si>
  <si>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</si>
  <si>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</si>
  <si>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</si>
  <si>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</si>
  <si>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</si>
  <si>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</si>
  <si>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</si>
  <si>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</si>
  <si>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</si>
  <si>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</si>
  <si>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</si>
  <si>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</si>
  <si>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</si>
  <si>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</si>
  <si>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</si>
  <si>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</si>
  <si>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</si>
  <si>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</si>
  <si>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</si>
  <si>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</si>
  <si>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</si>
  <si>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</si>
  <si>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</si>
  <si>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</si>
  <si>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</si>
  <si>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</si>
  <si>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</si>
  <si>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</si>
  <si>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</si>
  <si>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</si>
  <si>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</si>
  <si>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</si>
  <si>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</si>
  <si>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</si>
  <si>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</si>
  <si>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</si>
  <si>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</si>
  <si>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</si>
  <si>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</si>
  <si>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</si>
  <si>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</si>
  <si>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</si>
  <si>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</si>
  <si>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</si>
  <si>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</si>
  <si>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</si>
  <si>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</si>
  <si>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</si>
  <si>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</si>
  <si>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</si>
  <si>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</si>
  <si>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</si>
  <si>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</si>
  <si>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</si>
  <si>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</si>
  <si>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</si>
  <si>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</si>
  <si>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</si>
  <si>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</si>
  <si>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</si>
  <si>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</si>
  <si>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</si>
  <si>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</si>
  <si>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</si>
  <si>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</si>
  <si>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</si>
  <si>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</si>
  <si>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</si>
  <si>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</si>
  <si>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</si>
  <si>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</si>
  <si>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</si>
  <si>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</si>
  <si>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</si>
  <si>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</si>
  <si>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</si>
  <si>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</si>
  <si>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</si>
  <si>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</si>
  <si>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</si>
  <si>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</si>
  <si>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</si>
  <si>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</si>
  <si>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</si>
  <si>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</si>
  <si>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</si>
  <si>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</si>
  <si>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</si>
  <si>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</si>
  <si>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</si>
  <si>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</si>
  <si>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</si>
  <si>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</si>
  <si>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</si>
  <si>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</si>
  <si>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</si>
  <si>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</si>
  <si>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</si>
  <si>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</si>
  <si>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</si>
  <si>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</si>
  <si>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</si>
  <si>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</si>
  <si>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</si>
  <si>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</si>
  <si>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</si>
  <si>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</si>
  <si>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</si>
  <si>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</si>
  <si>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</si>
  <si>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</si>
  <si>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</si>
  <si>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</si>
  <si>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</si>
  <si>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</si>
  <si>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</si>
  <si>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</si>
  <si>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</si>
  <si>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</si>
  <si>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</si>
  <si>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</si>
  <si>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</si>
  <si>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</si>
  <si>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</si>
  <si>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</si>
  <si>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</si>
  <si>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</si>
  <si>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</si>
  <si>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</si>
  <si>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</si>
  <si>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</si>
  <si>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</si>
  <si>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</si>
  <si>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</si>
  <si>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</si>
  <si>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</si>
  <si>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</si>
  <si>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</si>
  <si>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</si>
  <si>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</si>
  <si>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</si>
  <si>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</si>
  <si>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</si>
  <si>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</si>
  <si>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</si>
  <si>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</si>
  <si>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</si>
  <si>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</si>
  <si>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</si>
  <si>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</si>
  <si>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</si>
  <si>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</si>
  <si>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</si>
  <si>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</si>
  <si>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</si>
  <si>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</si>
  <si>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</si>
  <si>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</si>
  <si>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</si>
  <si>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</si>
  <si>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</si>
  <si>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</si>
  <si>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</si>
  <si>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</si>
  <si>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</si>
  <si>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</si>
  <si>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</si>
  <si>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</si>
  <si>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</si>
  <si>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</si>
  <si>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</si>
  <si>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</si>
  <si>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</si>
  <si>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</si>
  <si>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</si>
  <si>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</si>
  <si>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</si>
  <si>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</si>
  <si>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</si>
  <si>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</si>
  <si>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</si>
  <si>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</si>
  <si>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</si>
  <si>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</si>
  <si>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</si>
  <si>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</si>
  <si>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</si>
  <si>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</si>
  <si>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</si>
  <si>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</si>
  <si>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</si>
  <si>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</si>
  <si>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</si>
  <si>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</si>
  <si>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</si>
  <si>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</si>
  <si>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</si>
  <si>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</si>
  <si>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</si>
  <si>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</si>
  <si>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</si>
  <si>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</si>
  <si>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</si>
  <si>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</si>
  <si>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</si>
  <si>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</si>
  <si>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</si>
  <si>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</si>
  <si>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</si>
  <si>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</si>
  <si>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</si>
  <si>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</si>
  <si>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</si>
  <si>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</si>
  <si>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</si>
  <si>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</si>
  <si>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</si>
  <si>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</si>
  <si>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</si>
  <si>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</si>
  <si>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</si>
  <si>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</si>
  <si>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</si>
  <si>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</si>
  <si>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</si>
  <si>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</si>
  <si>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</si>
  <si>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</si>
  <si>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</si>
  <si>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</si>
  <si>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</si>
  <si>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</si>
  <si>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</si>
  <si>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</si>
  <si>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</si>
  <si>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</si>
  <si>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</si>
  <si>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</si>
  <si>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</si>
  <si>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</si>
  <si>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</si>
  <si>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</si>
  <si>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</si>
  <si>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</si>
  <si>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</si>
  <si>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</si>
  <si>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</si>
  <si>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</si>
  <si>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</si>
  <si>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</si>
  <si>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</si>
  <si>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</si>
  <si>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</si>
  <si>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</si>
  <si>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</si>
  <si>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</si>
  <si>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</si>
  <si>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</si>
  <si>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</si>
  <si>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</si>
  <si>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</si>
  <si>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</si>
  <si>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</si>
  <si>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</si>
  <si>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</si>
  <si>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</si>
  <si>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</si>
  <si>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</si>
  <si>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</si>
  <si>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</si>
  <si>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</si>
  <si>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</si>
  <si>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</si>
  <si>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</si>
  <si>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</si>
  <si>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</si>
  <si>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</si>
  <si>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</si>
  <si>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</si>
  <si>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</si>
  <si>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</si>
  <si>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</si>
  <si>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</si>
  <si>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</si>
  <si>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</si>
  <si>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</si>
  <si>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</si>
  <si>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</si>
  <si>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</si>
  <si>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</si>
  <si>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</si>
  <si>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</si>
  <si>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</si>
  <si>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</si>
  <si>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</si>
  <si>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</si>
  <si>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</si>
  <si>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</si>
  <si>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</si>
  <si>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</si>
  <si>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</si>
  <si>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</si>
  <si>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</si>
  <si>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</si>
  <si>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</si>
  <si>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</si>
  <si>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</si>
  <si>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</si>
  <si>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</si>
  <si>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</si>
  <si>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</si>
  <si>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</si>
  <si>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</si>
  <si>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</si>
  <si>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</si>
  <si>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</si>
  <si>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</si>
  <si>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</si>
  <si>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</si>
  <si>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</si>
  <si>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</si>
  <si>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</si>
  <si>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</si>
  <si>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</si>
  <si>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</si>
  <si>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</si>
  <si>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</si>
  <si>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</si>
  <si>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</si>
  <si>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</si>
  <si>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</si>
  <si>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</si>
  <si>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</si>
  <si>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</si>
  <si>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</si>
  <si>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</si>
  <si>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</si>
  <si>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</si>
  <si>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</si>
  <si>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</si>
  <si>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</si>
  <si>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</si>
  <si>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</si>
  <si>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</si>
  <si>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</si>
  <si>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</si>
  <si>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</si>
  <si>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</si>
  <si>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</si>
  <si>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</si>
  <si>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</si>
  <si>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</si>
  <si>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</si>
  <si>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</si>
  <si>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</si>
  <si>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</si>
  <si>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</si>
  <si>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</si>
  <si>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</si>
  <si>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</si>
  <si>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</si>
  <si>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</si>
  <si>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</si>
  <si>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</si>
  <si>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</si>
  <si>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</si>
  <si>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</si>
  <si>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</si>
  <si>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</si>
  <si>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</si>
  <si>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</si>
  <si>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</si>
  <si>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</si>
  <si>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</si>
  <si>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</si>
  <si>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</si>
  <si>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</si>
  <si>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</si>
  <si>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</si>
  <si>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</si>
  <si>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</si>
  <si>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</si>
  <si>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</si>
  <si>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</si>
  <si>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</si>
  <si>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</si>
  <si>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</si>
  <si>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</si>
  <si>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</si>
  <si>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</si>
  <si>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</si>
  <si>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</si>
  <si>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</si>
  <si>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</si>
  <si>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</si>
  <si>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</si>
  <si>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</si>
  <si>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</si>
  <si>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</si>
  <si>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</si>
  <si>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</si>
  <si>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</si>
  <si>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</si>
  <si>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</si>
  <si>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</si>
  <si>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</si>
  <si>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</si>
  <si>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</si>
  <si>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</si>
  <si>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</si>
  <si>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</si>
  <si>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</si>
  <si>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</si>
  <si>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</si>
  <si>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</si>
  <si>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</si>
  <si>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</si>
  <si>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</si>
  <si>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</si>
  <si>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</si>
  <si>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</si>
  <si>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</si>
  <si>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</si>
  <si>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</si>
  <si>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</si>
  <si>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</si>
  <si>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</si>
  <si>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</si>
  <si>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</si>
  <si>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</si>
  <si>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</si>
  <si>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</si>
  <si>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</si>
  <si>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</si>
  <si>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</si>
  <si>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</si>
  <si>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</si>
  <si>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</si>
  <si>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</si>
  <si>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</si>
  <si>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</si>
  <si>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</si>
  <si>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</si>
  <si>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</si>
  <si>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</si>
  <si>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</si>
  <si>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</si>
  <si>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</si>
  <si>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</si>
  <si>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</si>
  <si>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</si>
  <si>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</si>
  <si>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</si>
  <si>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</si>
  <si>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</si>
  <si>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</si>
  <si>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</si>
  <si>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</si>
  <si>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</si>
  <si>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</si>
  <si>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</si>
  <si>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</si>
  <si>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</si>
  <si>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</si>
  <si>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</si>
  <si>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</si>
  <si>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</si>
  <si>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</si>
  <si>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</si>
  <si>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</si>
  <si>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</si>
  <si>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</si>
  <si>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</si>
  <si>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</si>
  <si>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</si>
  <si>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</si>
  <si>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</si>
  <si>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</si>
  <si>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</si>
  <si>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</si>
  <si>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</si>
  <si>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</si>
  <si>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</si>
  <si>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</si>
  <si>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</si>
  <si>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</si>
  <si>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</si>
  <si>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</si>
  <si>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</si>
  <si>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</si>
  <si>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</si>
  <si>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</si>
  <si>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</si>
  <si>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</si>
  <si>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</si>
  <si>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</si>
  <si>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</si>
  <si>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</si>
  <si>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</si>
  <si>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</si>
  <si>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</si>
  <si>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</si>
  <si>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</si>
  <si>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</si>
  <si>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</si>
  <si>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</si>
  <si>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</si>
  <si>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</si>
  <si>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</si>
  <si>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</si>
  <si>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</si>
  <si>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</si>
  <si>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</si>
  <si>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</si>
  <si>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</si>
  <si>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</si>
  <si>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</si>
  <si>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</si>
  <si>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</si>
  <si>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</si>
  <si>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</si>
  <si>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</si>
  <si>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</si>
  <si>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</si>
  <si>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</si>
  <si>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</si>
  <si>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</si>
  <si>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</si>
  <si>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</si>
  <si>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</si>
  <si>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</si>
  <si>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</si>
  <si>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</si>
  <si>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</si>
  <si>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</si>
  <si>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</si>
  <si>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</si>
  <si>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</si>
  <si>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</si>
  <si>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</si>
  <si>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</si>
  <si>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</si>
  <si>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</si>
  <si>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</si>
  <si>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</si>
  <si>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</si>
  <si>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</si>
  <si>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</si>
  <si>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</si>
  <si>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</si>
  <si>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</si>
  <si>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</si>
  <si>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</si>
  <si>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</si>
  <si>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</si>
  <si>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</si>
  <si>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</si>
  <si>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</si>
  <si>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</si>
  <si>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</si>
  <si>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</si>
  <si>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</si>
  <si>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</si>
  <si>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</si>
  <si>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</si>
  <si>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</si>
  <si>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</si>
  <si>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</si>
  <si>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</si>
  <si>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</si>
  <si>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</si>
  <si>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</si>
  <si>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</si>
  <si>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</si>
  <si>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</si>
  <si>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</si>
  <si>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</si>
  <si>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</si>
  <si>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</si>
  <si>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</si>
  <si>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</si>
  <si>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</si>
  <si>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</si>
  <si>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</si>
  <si>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</si>
  <si>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</si>
  <si>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</si>
  <si>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</si>
  <si>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</si>
  <si>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</si>
  <si>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</si>
  <si>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</si>
  <si>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</si>
  <si>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</si>
  <si>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</si>
  <si>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</si>
  <si>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</si>
  <si>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</si>
  <si>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</si>
  <si>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</si>
  <si>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</si>
  <si>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</si>
  <si>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</si>
  <si>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</si>
  <si>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</si>
  <si>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</si>
  <si>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</si>
  <si>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</si>
  <si>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</si>
  <si>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</si>
  <si>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</si>
  <si>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</si>
  <si>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</si>
  <si>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</si>
  <si>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</si>
  <si>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</si>
  <si>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</si>
  <si>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</si>
  <si>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</si>
  <si>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</si>
  <si>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</si>
  <si>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</si>
  <si>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</si>
  <si>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</si>
  <si>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</si>
  <si>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</si>
  <si>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</si>
  <si>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</si>
  <si>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</si>
  <si>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</si>
  <si>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</si>
  <si>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</si>
  <si>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</si>
  <si>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</si>
  <si>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</si>
  <si>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</si>
  <si>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</si>
  <si>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</si>
  <si>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</si>
  <si>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</si>
  <si>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</si>
  <si>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</si>
  <si>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</si>
  <si>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</si>
  <si>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</si>
  <si>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</si>
  <si>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</si>
  <si>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</si>
  <si>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</si>
  <si>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</si>
  <si>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</si>
  <si>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</si>
  <si>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</si>
  <si>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</si>
  <si>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</si>
  <si>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</si>
  <si>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</si>
  <si>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</si>
  <si>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</si>
  <si>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</si>
  <si>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</si>
  <si>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</si>
  <si>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</si>
  <si>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</si>
  <si>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</si>
  <si>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</si>
  <si>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</si>
  <si>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</si>
  <si>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</si>
  <si>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</si>
  <si>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</si>
  <si>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</si>
  <si>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</si>
  <si>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</si>
  <si>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</si>
  <si>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</si>
  <si>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</si>
  <si>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</si>
  <si>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</si>
  <si>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</si>
  <si>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</si>
  <si>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</si>
  <si>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</si>
  <si>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</si>
  <si>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</si>
  <si>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</si>
  <si>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</si>
  <si>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</si>
  <si>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</si>
  <si>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</si>
  <si>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</si>
  <si>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</si>
  <si>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</si>
  <si>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</si>
  <si>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</si>
  <si>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</si>
  <si>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</si>
  <si>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</si>
  <si>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</si>
  <si>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</si>
  <si>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</si>
  <si>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</si>
  <si>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</si>
  <si>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</si>
  <si>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</si>
  <si>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</si>
  <si>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</si>
  <si>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</si>
  <si>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</si>
  <si>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</si>
  <si>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</si>
  <si>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</si>
  <si>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</si>
  <si>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</si>
  <si>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</si>
  <si>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</si>
  <si>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</si>
  <si>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</si>
  <si>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</si>
  <si>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</si>
  <si>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</si>
  <si>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</si>
  <si>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</si>
  <si>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</si>
  <si>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</si>
  <si>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</si>
  <si>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</si>
  <si>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</si>
  <si>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</si>
  <si>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</si>
  <si>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</si>
  <si>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</si>
  <si>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</si>
  <si>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</si>
  <si>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</si>
  <si>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</si>
  <si>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</si>
  <si>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</si>
  <si>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</si>
  <si>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</si>
  <si>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</si>
  <si>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</si>
  <si>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</si>
  <si>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</si>
  <si>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</si>
  <si>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</si>
  <si>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</si>
  <si>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</si>
  <si>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</si>
  <si>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</si>
  <si>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</si>
  <si>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</si>
  <si>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</si>
  <si>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</si>
  <si>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</si>
  <si>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</si>
  <si>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</si>
  <si>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</si>
  <si>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</si>
  <si>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</si>
  <si>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</si>
  <si>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</si>
  <si>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</si>
  <si>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</si>
  <si>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</si>
  <si>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</si>
  <si>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</si>
  <si>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</si>
  <si>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</si>
  <si>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</si>
  <si>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</si>
  <si>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</si>
  <si>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</si>
  <si>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</si>
  <si>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</si>
  <si>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</si>
  <si>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</si>
  <si>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</si>
  <si>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</si>
  <si>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</si>
  <si>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</si>
  <si>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</si>
  <si>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</si>
  <si>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</si>
  <si>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</si>
  <si>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</si>
  <si>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</si>
  <si>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</si>
  <si>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</si>
  <si>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</si>
  <si>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</si>
  <si>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</si>
  <si>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</si>
  <si>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</si>
  <si>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</si>
  <si>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</si>
  <si>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</si>
  <si>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</si>
  <si>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</si>
  <si>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</si>
  <si>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</si>
  <si>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</si>
  <si>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</si>
  <si>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</si>
  <si>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</si>
  <si>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</si>
  <si>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</si>
  <si>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</si>
  <si>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</si>
  <si>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</si>
  <si>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</si>
  <si>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</si>
  <si>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</si>
  <si>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</si>
  <si>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</si>
  <si>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</si>
  <si>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</si>
  <si>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</si>
  <si>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</si>
  <si>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</si>
  <si>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</si>
  <si>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</si>
  <si>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</si>
  <si>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</si>
  <si>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</si>
  <si>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</si>
  <si>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</si>
  <si>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</si>
  <si>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</si>
  <si>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</si>
  <si>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</si>
  <si>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</si>
  <si>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</si>
  <si>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</si>
  <si>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</si>
  <si>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</si>
  <si>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</si>
  <si>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</si>
  <si>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</si>
  <si>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</si>
  <si>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</si>
  <si>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</si>
  <si>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</si>
  <si>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</si>
  <si>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</si>
  <si>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</si>
  <si>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</si>
  <si>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</si>
  <si>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</si>
  <si>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</si>
  <si>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</si>
  <si>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</si>
  <si>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</si>
  <si>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</si>
  <si>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</si>
  <si>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</si>
  <si>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</si>
  <si>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</si>
  <si>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</si>
  <si>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</si>
  <si>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</si>
  <si>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</si>
  <si>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</si>
  <si>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</si>
  <si>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</si>
  <si>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</si>
  <si>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</si>
  <si>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</si>
  <si>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</si>
  <si>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</si>
  <si>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</si>
  <si>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</si>
  <si>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</si>
  <si>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</si>
  <si>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</si>
  <si>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</si>
  <si>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</si>
  <si>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</si>
  <si>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</si>
  <si>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</si>
  <si>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</si>
  <si>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</si>
  <si>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</si>
  <si>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</si>
  <si>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</si>
  <si>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</si>
  <si>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</si>
  <si>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</si>
  <si>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</si>
  <si>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</si>
  <si>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</si>
  <si>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</si>
  <si>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</si>
  <si>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</si>
  <si>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</si>
  <si>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</si>
  <si>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</si>
  <si>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</si>
  <si>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</si>
  <si>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</si>
  <si>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</si>
  <si>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</si>
  <si>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</si>
  <si>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</si>
  <si>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</si>
  <si>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</si>
  <si>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</si>
  <si>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</si>
  <si>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</si>
  <si>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</si>
  <si>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</si>
  <si>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</si>
  <si>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</si>
  <si>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</si>
  <si>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</si>
  <si>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</si>
  <si>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</si>
  <si>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</si>
  <si>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</si>
  <si>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</si>
  <si>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</si>
  <si>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</si>
  <si>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</si>
  <si>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</si>
  <si>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</si>
  <si>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</si>
  <si>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</si>
  <si>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</si>
  <si>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</si>
  <si>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</si>
  <si>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</si>
  <si>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</si>
  <si>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</si>
  <si>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</si>
  <si>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</si>
  <si>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</si>
  <si>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</si>
  <si>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</si>
  <si>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</si>
  <si>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</si>
  <si>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</si>
  <si>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</si>
  <si>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</si>
  <si>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</si>
  <si>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</si>
  <si>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</si>
  <si>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</si>
  <si>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</si>
  <si>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</si>
  <si>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</si>
  <si>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</si>
  <si>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</si>
  <si>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</si>
  <si>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</si>
  <si>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</si>
  <si>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</si>
  <si>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</si>
  <si>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</si>
  <si>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</si>
  <si>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</si>
  <si>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</si>
  <si>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</si>
  <si>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</si>
  <si>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</si>
  <si>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</si>
  <si>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</si>
  <si>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</si>
  <si>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</si>
  <si>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</si>
  <si>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</si>
  <si>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</si>
  <si>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</si>
  <si>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</si>
  <si>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</si>
  <si>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</si>
  <si>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</si>
  <si>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</si>
  <si>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</si>
  <si>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</si>
  <si>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</si>
  <si>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</si>
  <si>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</si>
  <si>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</si>
  <si>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</si>
  <si>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</si>
  <si>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</si>
  <si>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</si>
  <si>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</si>
  <si>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</si>
  <si>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</si>
  <si>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</si>
  <si>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</si>
  <si>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</si>
  <si>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</si>
  <si>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</si>
  <si>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</si>
  <si>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</si>
  <si>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</si>
  <si>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</si>
  <si>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</si>
  <si>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</si>
  <si>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</si>
  <si>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</si>
  <si>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</si>
  <si>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</si>
  <si>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</si>
  <si>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</si>
  <si>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</si>
  <si>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</si>
  <si>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</si>
  <si>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</si>
  <si>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</si>
  <si>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</si>
  <si>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</si>
  <si>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</si>
  <si>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</si>
  <si>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</si>
  <si>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</si>
  <si>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</si>
  <si>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</si>
  <si>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</si>
  <si>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</si>
  <si>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</si>
  <si>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</si>
  <si>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</si>
  <si>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</si>
  <si>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</si>
  <si>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</si>
  <si>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</si>
  <si>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</si>
  <si>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</si>
  <si>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</si>
  <si>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</si>
  <si>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</si>
  <si>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</si>
  <si>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</si>
  <si>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</si>
  <si>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</si>
  <si>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</si>
  <si>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</si>
  <si>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</si>
  <si>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</si>
  <si>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</si>
  <si>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</si>
  <si>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</si>
  <si>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</si>
  <si>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</si>
  <si>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</si>
  <si>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</si>
  <si>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</si>
  <si>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</si>
  <si>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</si>
  <si>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</si>
  <si>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</si>
  <si>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</si>
  <si>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</si>
  <si>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</si>
  <si>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</si>
  <si>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</si>
  <si>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</si>
  <si>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</si>
  <si>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</si>
  <si>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</si>
  <si>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</si>
  <si>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</si>
  <si>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</si>
  <si>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</si>
  <si>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</si>
  <si>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</si>
  <si>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</si>
  <si>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</si>
  <si>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</si>
  <si>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</si>
  <si>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</si>
  <si>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</si>
  <si>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</si>
  <si>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</si>
  <si>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</si>
  <si>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</si>
  <si>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</si>
  <si>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</si>
  <si>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</si>
  <si>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</si>
  <si>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</si>
  <si>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</si>
  <si>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</si>
  <si>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</si>
  <si>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</si>
  <si>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</si>
  <si>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</si>
  <si>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</si>
  <si>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</si>
  <si>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</si>
  <si>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</si>
  <si>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</si>
  <si>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</si>
  <si>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</si>
  <si>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</si>
  <si>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</si>
  <si>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</si>
  <si>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</si>
  <si>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</si>
  <si>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</si>
  <si>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</si>
  <si>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</si>
  <si>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</si>
  <si>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</si>
  <si>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</si>
  <si>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</si>
  <si>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</si>
  <si>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</si>
  <si>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</si>
  <si>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</si>
  <si>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</si>
  <si>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</si>
  <si>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</si>
  <si>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</si>
  <si>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</si>
  <si>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</si>
  <si>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</si>
  <si>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</si>
  <si>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</si>
  <si>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</si>
  <si>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</si>
  <si>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</si>
  <si>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</si>
  <si>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</si>
  <si>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</si>
  <si>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</si>
  <si>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</si>
  <si>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</si>
  <si>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</si>
  <si>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</si>
  <si>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</si>
  <si>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</si>
  <si>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</si>
  <si>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</si>
  <si>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</si>
  <si>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</si>
  <si>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</si>
  <si>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</si>
  <si>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</si>
  <si>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</si>
  <si>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</si>
  <si>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</si>
  <si>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</si>
  <si>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</si>
  <si>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</si>
  <si>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</si>
  <si>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</si>
  <si>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</si>
  <si>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</si>
  <si>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</si>
  <si>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</si>
  <si>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</si>
  <si>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</si>
  <si>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</si>
  <si>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</si>
  <si>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</si>
  <si>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</si>
  <si>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</si>
  <si>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</si>
  <si>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</si>
  <si>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</si>
  <si>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</si>
  <si>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</si>
  <si>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</si>
  <si>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</si>
  <si>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</si>
  <si>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</si>
  <si>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</si>
  <si>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</si>
  <si>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</si>
  <si>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</si>
  <si>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</si>
  <si>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</si>
  <si>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</si>
  <si>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</si>
  <si>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</si>
  <si>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</si>
  <si>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</si>
  <si>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</si>
  <si>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</si>
  <si>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</si>
  <si>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</si>
  <si>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</si>
  <si>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</si>
  <si>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</si>
  <si>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</si>
  <si>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</si>
  <si>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</si>
  <si>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</si>
  <si>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</si>
  <si>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</si>
  <si>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</si>
  <si>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</si>
  <si>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</si>
  <si>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</si>
  <si>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</si>
  <si>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</si>
  <si>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</si>
  <si>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</si>
  <si>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</si>
  <si>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</si>
  <si>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</si>
  <si>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</si>
  <si>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</si>
  <si>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</si>
  <si>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</si>
  <si>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</si>
  <si>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</si>
  <si>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</si>
  <si>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</si>
  <si>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</si>
  <si>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</si>
  <si>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</si>
  <si>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</si>
  <si>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</si>
  <si>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</si>
  <si>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</si>
  <si>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</si>
  <si>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</si>
  <si>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</si>
  <si>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</si>
  <si>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</si>
  <si>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</si>
  <si>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</si>
  <si>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</si>
  <si>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</si>
  <si>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</si>
  <si>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</si>
  <si>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</si>
  <si>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</si>
  <si>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</si>
  <si>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</si>
  <si>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</si>
  <si>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</si>
  <si>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</si>
  <si>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</si>
  <si>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</si>
  <si>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</si>
  <si>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</si>
  <si>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</si>
  <si>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</si>
  <si>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</si>
  <si>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</si>
  <si>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</si>
  <si>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</si>
  <si>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</si>
  <si>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</si>
  <si>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</si>
  <si>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</si>
  <si>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</si>
  <si>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</si>
  <si>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</si>
  <si>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</si>
  <si>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</si>
  <si>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</si>
  <si>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</si>
  <si>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</si>
  <si>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</si>
  <si>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</si>
  <si>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</si>
  <si>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</si>
  <si>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</si>
  <si>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</si>
  <si>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</si>
  <si>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</si>
  <si>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</si>
  <si>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</si>
  <si>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</si>
  <si>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</si>
  <si>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</si>
  <si>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</si>
  <si>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</si>
  <si>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</si>
  <si>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</si>
  <si>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</si>
  <si>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</si>
  <si>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</si>
  <si>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</si>
  <si>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</si>
  <si>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</si>
  <si>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</si>
  <si>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</si>
  <si>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</si>
  <si>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</si>
  <si>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</si>
  <si>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</si>
  <si>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</si>
  <si>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</si>
  <si>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</si>
  <si>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</si>
  <si>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</si>
  <si>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</si>
  <si>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</si>
  <si>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</si>
  <si>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</si>
  <si>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</si>
  <si>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</si>
  <si>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</si>
  <si>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</si>
  <si>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</si>
  <si>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</si>
  <si>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</si>
  <si>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</si>
  <si>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</si>
  <si>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</si>
  <si>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</si>
  <si>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</si>
  <si>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</si>
  <si>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</si>
  <si>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</si>
  <si>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</si>
  <si>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</si>
  <si>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</si>
  <si>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</si>
  <si>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</si>
  <si>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</si>
  <si>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</si>
  <si>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</si>
  <si>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</si>
  <si>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</si>
  <si>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</si>
  <si>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</si>
  <si>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</si>
  <si>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</si>
  <si>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</si>
  <si>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</si>
  <si>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</si>
  <si>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</si>
  <si>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</si>
  <si>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</si>
  <si>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</si>
  <si>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</si>
  <si>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</si>
  <si>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</si>
  <si>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</si>
  <si>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</si>
  <si>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</si>
  <si>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</si>
  <si>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</si>
  <si>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</si>
  <si>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</si>
  <si>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</si>
  <si>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</si>
  <si>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</si>
  <si>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</si>
  <si>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</si>
  <si>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</si>
  <si>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</si>
  <si>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</si>
  <si>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</si>
  <si>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</si>
  <si>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</si>
  <si>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</si>
  <si>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</si>
  <si>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</si>
  <si>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</si>
  <si>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</si>
  <si>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</si>
  <si>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</si>
  <si>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</si>
  <si>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</si>
  <si>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</si>
  <si>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</si>
  <si>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</si>
  <si>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</si>
  <si>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</si>
  <si>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</si>
  <si>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</si>
  <si>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</si>
  <si>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</si>
  <si>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</si>
  <si>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</si>
  <si>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</si>
  <si>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</si>
  <si>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</si>
  <si>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</si>
  <si>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</si>
  <si>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</si>
  <si>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</si>
  <si>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</si>
  <si>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</si>
  <si>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</si>
  <si>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</si>
  <si>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</si>
  <si>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</si>
  <si>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</si>
  <si>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</si>
  <si>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</si>
  <si>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</si>
  <si>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</si>
  <si>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</si>
  <si>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</si>
  <si>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</si>
  <si>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</si>
  <si>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</si>
  <si>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</si>
  <si>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</si>
  <si>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</si>
  <si>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</si>
  <si>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</si>
  <si>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</si>
  <si>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</si>
  <si>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</si>
  <si>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</si>
  <si>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</si>
  <si>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</si>
  <si>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</si>
  <si>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</si>
  <si>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</si>
  <si>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</si>
  <si>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</si>
  <si>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</si>
  <si>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</si>
  <si>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</si>
  <si>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</si>
  <si>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</si>
  <si>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</si>
  <si>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</si>
  <si>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</si>
  <si>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</si>
  <si>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</si>
  <si>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</si>
  <si>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</si>
  <si>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</si>
  <si>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</si>
  <si>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</si>
  <si>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</si>
  <si>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</si>
  <si>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</si>
  <si>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</si>
  <si>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</si>
  <si>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</si>
  <si>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</si>
  <si>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</si>
  <si>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</si>
  <si>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</si>
  <si>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</si>
  <si>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</si>
  <si>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</si>
  <si>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</si>
  <si>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</si>
  <si>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</si>
  <si>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</si>
  <si>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</si>
  <si>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</si>
  <si>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</si>
  <si>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</si>
  <si>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</si>
  <si>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</si>
  <si>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</si>
  <si>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</si>
  <si>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</si>
  <si>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</si>
  <si>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</si>
  <si>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</si>
  <si>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</si>
  <si>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</si>
  <si>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</si>
  <si>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</si>
  <si>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</si>
  <si>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</si>
  <si>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</si>
  <si>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</si>
  <si>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</si>
  <si>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</si>
  <si>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</si>
  <si>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</si>
  <si>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</si>
  <si>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</si>
  <si>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</si>
  <si>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</si>
  <si>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</si>
  <si>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</si>
  <si>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</si>
  <si>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</si>
  <si>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</si>
  <si>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</si>
  <si>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</si>
  <si>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</si>
  <si>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</si>
  <si>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</si>
  <si>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</si>
  <si>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</si>
  <si>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</si>
  <si>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</si>
  <si>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</si>
  <si>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</si>
  <si>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</si>
  <si>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</si>
  <si>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</si>
  <si>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</si>
  <si>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</si>
  <si>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</si>
  <si>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</si>
  <si>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</si>
  <si>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</si>
  <si>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</si>
  <si>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</si>
  <si>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</si>
  <si>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</si>
  <si>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</si>
  <si>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</si>
  <si>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</si>
  <si>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</si>
  <si>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</si>
  <si>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</si>
  <si>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</si>
  <si>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</si>
  <si>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</si>
  <si>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</si>
  <si>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</si>
  <si>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</si>
  <si>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</si>
  <si>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</si>
  <si>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</si>
  <si>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</si>
  <si>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</si>
  <si>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</si>
  <si>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</si>
  <si>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</si>
  <si>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</si>
  <si>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</si>
  <si>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</si>
  <si>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</si>
  <si>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</si>
  <si>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</si>
  <si>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</si>
  <si>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</si>
  <si>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</si>
  <si>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</si>
  <si>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</si>
  <si>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</si>
  <si>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</si>
  <si>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</si>
  <si>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</si>
  <si>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</si>
  <si>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</si>
  <si>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</si>
  <si>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</si>
  <si>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</si>
  <si>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</si>
  <si>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</si>
  <si>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</si>
  <si>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</si>
  <si>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</si>
  <si>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</si>
  <si>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</si>
  <si>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</si>
  <si>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</si>
  <si>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</si>
  <si>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</si>
  <si>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</si>
  <si>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</si>
  <si>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</si>
  <si>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</si>
  <si>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</si>
  <si>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</si>
  <si>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</si>
  <si>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</si>
  <si>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</si>
  <si>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</si>
  <si>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</si>
  <si>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</si>
  <si>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</si>
  <si>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</si>
  <si>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</si>
  <si>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</si>
  <si>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</si>
  <si>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</si>
  <si>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</si>
  <si>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</si>
  <si>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</si>
  <si>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</si>
  <si>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</si>
  <si>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</si>
  <si>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</si>
  <si>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</si>
  <si>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</si>
  <si>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</si>
  <si>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</si>
  <si>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</si>
  <si>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</si>
  <si>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</si>
  <si>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</si>
  <si>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</si>
  <si>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</si>
  <si>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</si>
  <si>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</si>
  <si>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</si>
  <si>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</si>
  <si>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</si>
  <si>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</si>
  <si>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</si>
  <si>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</si>
  <si>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</si>
  <si>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</si>
  <si>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</si>
  <si>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</si>
  <si>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</si>
  <si>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</si>
  <si>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</si>
  <si>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</si>
  <si>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</si>
  <si>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</si>
  <si>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</si>
  <si>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</si>
  <si>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</si>
  <si>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</si>
  <si>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</si>
  <si>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</si>
  <si>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</si>
  <si>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</si>
  <si>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</si>
  <si>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</si>
  <si>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</si>
  <si>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</si>
  <si>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</si>
  <si>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</si>
  <si>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</si>
  <si>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</si>
  <si>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</si>
  <si>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</si>
  <si>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</si>
  <si>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</si>
  <si>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</si>
  <si>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</si>
  <si>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</si>
  <si>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</si>
  <si>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</si>
  <si>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</si>
  <si>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</si>
  <si>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</si>
  <si>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</si>
  <si>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</si>
  <si>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</si>
  <si>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</si>
  <si>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</si>
  <si>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</si>
  <si>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</si>
  <si>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</si>
  <si>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</si>
  <si>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</si>
  <si>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</si>
  <si>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</si>
  <si>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</si>
  <si>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</si>
  <si>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</si>
  <si>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</si>
  <si>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</si>
  <si>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</si>
  <si>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</si>
  <si>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</si>
  <si>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</si>
  <si>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</si>
  <si>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</si>
  <si>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</si>
  <si>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</si>
  <si>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</si>
  <si>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</si>
  <si>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</si>
  <si>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</si>
  <si>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</si>
  <si>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</si>
  <si>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</si>
  <si>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</si>
  <si>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</si>
  <si>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</si>
  <si>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</si>
  <si>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</si>
  <si>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</si>
  <si>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</si>
  <si>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</si>
  <si>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</si>
  <si>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</si>
  <si>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</si>
  <si>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</si>
  <si>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</si>
  <si>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</si>
  <si>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</si>
  <si>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</si>
  <si>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</si>
  <si>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</si>
  <si>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</si>
  <si>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</si>
  <si>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</si>
  <si>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</si>
  <si>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</si>
  <si>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</si>
  <si>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</si>
  <si>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</si>
  <si>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</si>
  <si>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</si>
  <si>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</si>
  <si>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</si>
  <si>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</si>
  <si>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</si>
  <si>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</si>
  <si>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</si>
  <si>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</si>
  <si>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</si>
  <si>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</si>
  <si>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</si>
  <si>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</si>
  <si>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</si>
  <si>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</si>
  <si>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</si>
  <si>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</si>
  <si>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</si>
  <si>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</si>
  <si>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</si>
  <si>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</si>
  <si>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</si>
  <si>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</si>
  <si>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</si>
  <si>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</si>
  <si>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</si>
  <si>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</si>
  <si>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</si>
  <si>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</si>
  <si>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</si>
  <si>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</si>
  <si>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</si>
  <si>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</si>
  <si>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</si>
  <si>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</si>
  <si>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</si>
  <si>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</si>
  <si>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</si>
  <si>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</si>
  <si>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</si>
  <si>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</si>
  <si>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</si>
  <si>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</si>
  <si>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</si>
  <si>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</si>
  <si>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</si>
  <si>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</si>
  <si>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</si>
  <si>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</si>
  <si>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</si>
  <si>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</si>
  <si>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</si>
  <si>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</si>
  <si>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</si>
  <si>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</si>
  <si>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</si>
  <si>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</si>
  <si>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</si>
  <si>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</si>
  <si>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</si>
  <si>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</si>
  <si>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</si>
  <si>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</si>
  <si>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</si>
  <si>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</si>
  <si>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</si>
  <si>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</si>
  <si>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</si>
  <si>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</si>
  <si>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</si>
  <si>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</si>
  <si>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</si>
  <si>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</si>
  <si>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</si>
  <si>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</si>
  <si>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</si>
  <si>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</si>
  <si>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</si>
  <si>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</si>
  <si>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</si>
  <si>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</si>
  <si>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</si>
  <si>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</si>
  <si>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</si>
  <si>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</si>
  <si>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</si>
  <si>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</si>
  <si>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</si>
  <si>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</si>
  <si>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</si>
  <si>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</si>
  <si>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</si>
  <si>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</si>
  <si>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</si>
  <si>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</si>
  <si>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</si>
  <si>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</si>
  <si>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</si>
  <si>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</si>
  <si>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</si>
  <si>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</si>
  <si>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</si>
  <si>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</si>
  <si>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</si>
  <si>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</si>
  <si>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</si>
  <si>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</si>
  <si>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</si>
  <si>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</si>
  <si>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</si>
  <si>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</si>
  <si>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</si>
  <si>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</si>
  <si>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</si>
  <si>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</si>
  <si>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</si>
  <si>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</si>
  <si>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</si>
  <si>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</si>
  <si>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</si>
  <si>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</si>
  <si>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</si>
  <si>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</si>
  <si>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</si>
  <si>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</si>
  <si>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</si>
  <si>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</si>
  <si>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</si>
  <si>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</si>
  <si>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</si>
  <si>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</si>
  <si>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</si>
  <si>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</si>
  <si>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</si>
  <si>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</si>
  <si>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</si>
  <si>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</si>
  <si>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</si>
  <si>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</si>
  <si>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</si>
  <si>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</si>
  <si>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</si>
  <si>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</si>
  <si>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</si>
  <si>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</si>
  <si>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</si>
  <si>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</si>
  <si>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</si>
  <si>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</si>
  <si>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</si>
  <si>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</si>
  <si>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</si>
  <si>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</si>
  <si>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</si>
  <si>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</si>
  <si>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</si>
  <si>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</si>
  <si>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</si>
  <si>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</si>
  <si>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</si>
  <si>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</si>
  <si>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</si>
  <si>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</si>
  <si>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</si>
  <si>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</si>
  <si>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</si>
  <si>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</si>
  <si>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</si>
  <si>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</si>
  <si>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</si>
  <si>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</si>
  <si>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</si>
  <si>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</si>
  <si>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</si>
  <si>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</si>
  <si>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</si>
  <si>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</si>
  <si>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</si>
  <si>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</si>
  <si>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</si>
  <si>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</si>
  <si>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</si>
  <si>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</si>
  <si>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</si>
  <si>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</si>
  <si>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</si>
  <si>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</si>
  <si>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</si>
  <si>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</si>
  <si>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</si>
  <si>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</si>
  <si>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</si>
  <si>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</si>
  <si>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</si>
  <si>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</si>
  <si>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</si>
  <si>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</si>
  <si>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</si>
  <si>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</si>
  <si>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</si>
  <si>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</si>
  <si>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</si>
  <si>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</si>
  <si>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</si>
  <si>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</si>
  <si>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</si>
  <si>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</si>
  <si>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</si>
  <si>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</si>
  <si>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</si>
  <si>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</si>
  <si>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</si>
  <si>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</si>
  <si>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</si>
  <si>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</si>
  <si>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</si>
  <si>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</si>
  <si>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</si>
  <si>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</si>
  <si>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</si>
  <si>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</si>
  <si>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</si>
  <si>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</si>
  <si>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</si>
  <si>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</si>
  <si>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</si>
  <si>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</si>
  <si>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</si>
  <si>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</si>
  <si>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</si>
  <si>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</si>
  <si>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</si>
  <si>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</si>
  <si>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</si>
  <si>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</si>
  <si>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</si>
  <si>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</si>
  <si>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</si>
  <si>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</si>
  <si>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</si>
  <si>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</si>
  <si>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</si>
  <si>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</si>
  <si>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</si>
  <si>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</si>
  <si>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</si>
  <si>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</si>
  <si>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</si>
  <si>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</si>
  <si>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</si>
  <si>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</si>
  <si>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</si>
  <si>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</si>
  <si>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</si>
  <si>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</si>
  <si>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</si>
  <si>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</si>
  <si>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</si>
  <si>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</si>
  <si>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</si>
  <si>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</si>
  <si>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</si>
  <si>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</si>
  <si>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</si>
  <si>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</si>
  <si>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</si>
  <si>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</si>
  <si>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</si>
  <si>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</si>
  <si>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</si>
  <si>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</si>
  <si>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</si>
  <si>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</si>
  <si>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</si>
  <si>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</si>
  <si>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</si>
  <si>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</si>
  <si>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</si>
  <si>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</si>
  <si>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</si>
  <si>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</si>
  <si>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</si>
  <si>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</si>
  <si>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</si>
  <si>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</si>
  <si>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</si>
  <si>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</si>
  <si>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</si>
  <si>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</si>
  <si>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</si>
  <si>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</si>
  <si>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</si>
  <si>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</si>
  <si>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</si>
  <si>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</si>
  <si>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</si>
  <si>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</si>
  <si>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</si>
  <si>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</si>
  <si>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</si>
  <si>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</si>
  <si>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</si>
  <si>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</si>
  <si>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</si>
  <si>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</si>
  <si>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</si>
  <si>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</si>
  <si>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</si>
  <si>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</si>
  <si>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</si>
  <si>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</si>
  <si>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</si>
  <si>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</si>
  <si>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</si>
  <si>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</si>
  <si>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</si>
  <si>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</si>
  <si>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</si>
  <si>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</si>
  <si>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</si>
  <si>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</si>
  <si>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</si>
  <si>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</si>
  <si>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</si>
  <si>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</si>
  <si>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</si>
  <si>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</si>
  <si>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</si>
  <si>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</si>
  <si>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</si>
  <si>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</si>
  <si>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</si>
  <si>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</si>
  <si>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</si>
  <si>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</si>
  <si>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</si>
  <si>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</si>
  <si>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</si>
  <si>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</si>
  <si>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</si>
  <si>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</si>
  <si>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</si>
  <si>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</si>
  <si>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</si>
  <si>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</si>
  <si>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</si>
  <si>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</si>
  <si>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</si>
  <si>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</si>
  <si>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</si>
  <si>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</si>
  <si>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</si>
  <si>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</si>
  <si>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</si>
  <si>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</si>
  <si>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</si>
  <si>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</si>
  <si>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</si>
  <si>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</si>
  <si>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</si>
  <si>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</si>
  <si>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</si>
  <si>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</si>
  <si>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</si>
  <si>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</si>
  <si>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</si>
  <si>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</si>
  <si>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</si>
  <si>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</si>
  <si>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</si>
  <si>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</si>
  <si>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</si>
  <si>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</si>
  <si>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</si>
  <si>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</si>
  <si>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</si>
  <si>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</si>
  <si>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</si>
  <si>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</si>
  <si>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</si>
  <si>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</si>
  <si>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</si>
  <si>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</si>
  <si>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</si>
  <si>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</si>
  <si>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</si>
  <si>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</si>
  <si>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</si>
  <si>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</si>
  <si>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</si>
  <si>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</si>
  <si>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</si>
  <si>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</si>
  <si>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</si>
  <si>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</si>
  <si>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</si>
  <si>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</si>
  <si>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</si>
  <si>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</si>
  <si>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</si>
  <si>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</si>
  <si>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</si>
  <si>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</si>
  <si>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</si>
  <si>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</si>
  <si>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</si>
  <si>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</si>
  <si>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</si>
  <si>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</si>
  <si>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</si>
  <si>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</si>
  <si>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</si>
  <si>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</si>
  <si>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</si>
  <si>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</si>
  <si>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</si>
  <si>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</si>
  <si>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</si>
  <si>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</si>
  <si>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</si>
  <si>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</si>
  <si>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</si>
  <si>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</si>
  <si>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</si>
  <si>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</si>
  <si>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</si>
  <si>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</si>
  <si>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</si>
  <si>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</si>
  <si>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</si>
  <si>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</si>
  <si>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</si>
  <si>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</si>
  <si>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</si>
  <si>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</si>
  <si>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</si>
  <si>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</si>
  <si>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</si>
  <si>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</si>
  <si>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</si>
  <si>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</si>
  <si>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</si>
  <si>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</si>
  <si>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</si>
  <si>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</si>
  <si>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</si>
  <si>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</si>
  <si>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</si>
  <si>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</si>
  <si>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</si>
  <si>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</si>
  <si>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</si>
  <si>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</si>
  <si>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</si>
  <si>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</si>
  <si>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</si>
  <si>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</si>
  <si>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</si>
  <si>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</si>
  <si>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</si>
  <si>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</si>
  <si>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</si>
  <si>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</si>
  <si>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</si>
  <si>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</si>
  <si>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</si>
  <si>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</si>
  <si>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</si>
  <si>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</si>
  <si>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</si>
  <si>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</si>
  <si>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</si>
  <si>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</si>
  <si>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</si>
  <si>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</si>
  <si>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</si>
  <si>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</si>
  <si>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</si>
  <si>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</si>
  <si>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</si>
  <si>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</si>
  <si>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</si>
  <si>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</si>
  <si>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</si>
  <si>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</si>
  <si>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</si>
  <si>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</si>
  <si>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</si>
  <si>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</si>
  <si>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</si>
  <si>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</si>
  <si>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</si>
  <si>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</si>
  <si>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</si>
  <si>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</si>
  <si>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</si>
  <si>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</si>
  <si>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</si>
  <si>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</si>
  <si>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</si>
  <si>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</si>
  <si>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</si>
  <si>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</si>
  <si>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</si>
  <si>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</si>
  <si>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</si>
  <si>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</si>
  <si>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</si>
  <si>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</si>
  <si>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</si>
  <si>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</si>
  <si>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</si>
  <si>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</si>
  <si>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</si>
  <si>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</si>
  <si>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</si>
  <si>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</si>
  <si>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</si>
  <si>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</si>
  <si>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</si>
  <si>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</si>
  <si>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</si>
  <si>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</si>
  <si>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</si>
  <si>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</si>
  <si>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</si>
  <si>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</si>
  <si>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</si>
  <si>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</si>
  <si>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</si>
  <si>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</si>
  <si>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</si>
  <si>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</si>
  <si>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</si>
  <si>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</si>
  <si>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</si>
  <si>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</si>
  <si>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</si>
  <si>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</si>
  <si>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</si>
  <si>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</si>
  <si>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</si>
  <si>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</si>
  <si>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</si>
  <si>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</si>
  <si>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</si>
  <si>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</si>
  <si>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</si>
  <si>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</si>
  <si>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</si>
  <si>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</si>
  <si>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</si>
  <si>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</si>
  <si>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</si>
  <si>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</si>
  <si>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</si>
  <si>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</si>
  <si>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</si>
  <si>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</si>
  <si>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</si>
  <si>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</si>
  <si>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</si>
  <si>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</si>
  <si>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</si>
  <si>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</si>
  <si>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</si>
  <si>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</si>
  <si>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</si>
  <si>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</si>
  <si>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</si>
  <si>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</si>
  <si>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</si>
  <si>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</si>
  <si>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</si>
  <si>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</si>
  <si>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</si>
  <si>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</si>
  <si>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</si>
  <si>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</si>
  <si>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</si>
  <si>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</si>
  <si>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</si>
  <si>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</si>
  <si>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</si>
  <si>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</si>
  <si>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</si>
  <si>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</si>
  <si>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</si>
  <si>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</si>
  <si>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</si>
  <si>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</si>
  <si>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</si>
  <si>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</si>
  <si>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</si>
  <si>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</si>
  <si>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</si>
  <si>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</si>
  <si>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</si>
  <si>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</si>
  <si>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</si>
  <si>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</si>
  <si>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</si>
  <si>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</si>
  <si>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</si>
  <si>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</si>
  <si>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</si>
  <si>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</si>
  <si>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</si>
  <si>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</si>
  <si>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</si>
  <si>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</si>
  <si>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</si>
  <si>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</si>
  <si>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</si>
  <si>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</si>
  <si>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</si>
  <si>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</si>
  <si>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</si>
  <si>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</si>
  <si>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</si>
  <si>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</si>
  <si>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</si>
  <si>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</si>
  <si>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</si>
  <si>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</si>
  <si>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</si>
  <si>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</si>
  <si>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</si>
  <si>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</si>
  <si>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</si>
  <si>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</si>
  <si>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</si>
  <si>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</si>
  <si>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</si>
  <si>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</si>
  <si>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</si>
  <si>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</si>
  <si>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</si>
  <si>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</si>
  <si>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</si>
  <si>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</si>
  <si>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</si>
  <si>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</si>
  <si>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</si>
  <si>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</si>
  <si>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</si>
  <si>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</si>
  <si>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</si>
  <si>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</si>
  <si>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</si>
  <si>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</si>
  <si>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</si>
  <si>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</si>
  <si>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</si>
  <si>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</si>
  <si>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</si>
  <si>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</si>
  <si>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</si>
  <si>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</si>
  <si>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</si>
  <si>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</si>
  <si>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</si>
  <si>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</si>
  <si>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</si>
  <si>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</si>
  <si>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</si>
  <si>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</si>
  <si>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</si>
  <si>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</si>
  <si>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</si>
  <si>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</si>
  <si>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</si>
  <si>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</si>
  <si>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</si>
  <si>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</si>
  <si>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</si>
  <si>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</si>
  <si>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</si>
  <si>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</si>
  <si>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</si>
  <si>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</si>
  <si>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</si>
  <si>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</si>
  <si>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</si>
  <si>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</si>
  <si>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</si>
  <si>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</si>
  <si>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</si>
  <si>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</si>
  <si>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</si>
  <si>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</si>
  <si>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</si>
  <si>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</si>
  <si>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</si>
  <si>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</si>
  <si>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</si>
  <si>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</si>
  <si>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</si>
  <si>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</si>
  <si>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</si>
  <si>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</si>
  <si>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</si>
  <si>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</si>
  <si>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</si>
  <si>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</si>
  <si>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</si>
  <si>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</si>
  <si>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</si>
  <si>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</si>
  <si>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</si>
  <si>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</si>
  <si>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</si>
  <si>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</si>
  <si>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</si>
  <si>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</si>
  <si>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</si>
  <si>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</si>
  <si>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</si>
  <si>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</si>
  <si>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</si>
  <si>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</si>
  <si>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</si>
  <si>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</si>
  <si>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</si>
  <si>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</si>
  <si>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</si>
  <si>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</si>
  <si>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</si>
  <si>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</si>
  <si>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</si>
  <si>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</si>
  <si>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</si>
  <si>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</si>
  <si>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</si>
  <si>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</si>
  <si>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</si>
  <si>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</si>
  <si>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</si>
  <si>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</si>
  <si>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</si>
  <si>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</si>
  <si>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</si>
  <si>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</si>
  <si>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</si>
  <si>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</si>
  <si>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</si>
  <si>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</si>
  <si>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</si>
  <si>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</si>
  <si>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</si>
  <si>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</si>
  <si>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</si>
  <si>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</si>
  <si>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</si>
  <si>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</si>
  <si>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</si>
  <si>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</si>
  <si>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</si>
  <si>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</si>
  <si>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</si>
  <si>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</si>
  <si>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</si>
  <si>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</si>
  <si>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</si>
  <si>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</si>
  <si>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</si>
  <si>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</si>
  <si>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</si>
  <si>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</si>
  <si>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</si>
  <si>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</si>
  <si>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</si>
  <si>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</si>
  <si>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</si>
  <si>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</si>
  <si>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</si>
  <si>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</si>
  <si>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</si>
  <si>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</si>
  <si>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</si>
  <si>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</si>
  <si>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</si>
  <si>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</si>
  <si>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</si>
  <si>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</si>
  <si>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</si>
  <si>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</si>
  <si>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</si>
  <si>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</si>
  <si>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</si>
  <si>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</si>
  <si>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</si>
  <si>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</si>
  <si>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</si>
  <si>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</si>
  <si>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</si>
  <si>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</si>
  <si>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</si>
  <si>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</si>
  <si>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</si>
  <si>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</si>
  <si>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</si>
  <si>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</si>
  <si>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</si>
  <si>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</si>
  <si>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</si>
  <si>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</si>
  <si>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</si>
  <si>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</si>
  <si>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</si>
  <si>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</si>
  <si>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</si>
  <si>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</si>
  <si>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</si>
  <si>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</si>
  <si>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</si>
  <si>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</si>
  <si>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</si>
  <si>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</si>
  <si>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</si>
  <si>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</si>
  <si>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</si>
  <si>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</si>
  <si>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</si>
  <si>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</si>
  <si>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</si>
  <si>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</si>
  <si>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</si>
  <si>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</si>
  <si>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</si>
  <si>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</si>
  <si>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</si>
  <si>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</si>
  <si>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</si>
  <si>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</si>
  <si>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</si>
  <si>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</si>
  <si>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</si>
  <si>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</si>
  <si>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</si>
  <si>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</si>
  <si>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</si>
  <si>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</si>
  <si>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</si>
  <si>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</si>
  <si>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</si>
  <si>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</si>
  <si>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</si>
  <si>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</si>
  <si>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</si>
  <si>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</si>
  <si>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</si>
  <si>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</si>
  <si>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</si>
  <si>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</si>
  <si>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</si>
  <si>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</si>
  <si>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</si>
  <si>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</si>
  <si>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</si>
  <si>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</si>
  <si>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</si>
  <si>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</si>
  <si>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</si>
  <si>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</si>
  <si>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</si>
  <si>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</si>
  <si>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</si>
  <si>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</si>
  <si>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</si>
  <si>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</si>
  <si>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</si>
  <si>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</si>
  <si>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</si>
  <si>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</si>
  <si>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</si>
  <si>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</si>
  <si>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</si>
  <si>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</si>
  <si>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</si>
  <si>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</si>
  <si>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</si>
  <si>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</si>
  <si>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</si>
  <si>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</si>
  <si>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</si>
  <si>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</si>
  <si>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</si>
  <si>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</si>
  <si>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</si>
  <si>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</si>
  <si>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</si>
  <si>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</si>
  <si>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</si>
  <si>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</si>
  <si>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</si>
  <si>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</si>
  <si>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</si>
  <si>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</si>
  <si>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</si>
  <si>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</si>
  <si>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</si>
  <si>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</si>
  <si>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</si>
  <si>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</si>
  <si>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</si>
  <si>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</si>
  <si>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</si>
  <si>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</si>
  <si>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</si>
  <si>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</si>
  <si>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</si>
  <si>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</si>
  <si>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</si>
  <si>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</si>
  <si>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</si>
  <si>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</si>
  <si>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</si>
  <si>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</si>
  <si>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</si>
  <si>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</si>
  <si>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</si>
  <si>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</si>
  <si>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</si>
  <si>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</si>
  <si>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</si>
  <si>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</si>
  <si>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</si>
  <si>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</si>
  <si>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</si>
  <si>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</si>
  <si>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</si>
  <si>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</si>
  <si>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</si>
  <si>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</si>
  <si>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</si>
  <si>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</si>
  <si>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</si>
  <si>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</si>
  <si>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</si>
  <si>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</si>
  <si>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</si>
  <si>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</si>
  <si>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</si>
  <si>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</si>
  <si>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</si>
  <si>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</si>
  <si>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</si>
  <si>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</si>
  <si>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</si>
  <si>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</si>
  <si>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</si>
  <si>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</si>
  <si>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</si>
  <si>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</si>
  <si>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</si>
  <si>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</si>
  <si>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</si>
  <si>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</si>
  <si>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</si>
  <si>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</si>
  <si>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</si>
  <si>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</si>
  <si>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</si>
  <si>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</si>
  <si>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</si>
  <si>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</si>
  <si>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</si>
  <si>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</si>
  <si>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</si>
  <si>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</si>
  <si>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</si>
  <si>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</si>
  <si>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</si>
  <si>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</si>
  <si>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</si>
  <si>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</si>
  <si>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</si>
  <si>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</si>
  <si>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</si>
  <si>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</si>
  <si>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</si>
  <si>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</si>
  <si>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</si>
  <si>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</si>
  <si>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</si>
  <si>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</si>
  <si>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</si>
  <si>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</si>
  <si>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</si>
  <si>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</si>
  <si>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</si>
  <si>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</si>
  <si>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</si>
  <si>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</si>
  <si>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</si>
  <si>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</si>
  <si>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</si>
  <si>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</si>
  <si>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</si>
  <si>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</si>
  <si>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</si>
  <si>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</si>
  <si>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</si>
  <si>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</si>
  <si>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</si>
  <si>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</si>
  <si>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</si>
  <si>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</si>
  <si>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</si>
  <si>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</si>
  <si>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</si>
  <si>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</si>
  <si>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</si>
  <si>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</si>
  <si>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</si>
  <si>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</si>
  <si>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</si>
  <si>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</si>
  <si>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</si>
  <si>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</si>
  <si>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</si>
  <si>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</si>
  <si>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</si>
  <si>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</si>
  <si>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</si>
  <si>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</si>
  <si>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</si>
  <si>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</si>
  <si>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</si>
  <si>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</si>
  <si>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</si>
  <si>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</si>
  <si>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</si>
  <si>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</si>
  <si>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</si>
  <si>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</si>
  <si>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</si>
  <si>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</si>
  <si>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</si>
  <si>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</si>
  <si>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</si>
  <si>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</si>
  <si>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</si>
  <si>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</si>
  <si>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</si>
  <si>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</si>
  <si>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</si>
  <si>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</si>
  <si>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</si>
  <si>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</si>
  <si>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</si>
  <si>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</si>
  <si>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</si>
  <si>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</si>
  <si>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</si>
  <si>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</si>
  <si>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</si>
  <si>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</si>
  <si>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</si>
  <si>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</si>
  <si>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</si>
  <si>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</si>
  <si>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</si>
  <si>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</si>
  <si>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</si>
  <si>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</si>
  <si>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</si>
  <si>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</si>
  <si>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</si>
  <si>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</si>
  <si>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</si>
  <si>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</si>
  <si>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</si>
  <si>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</si>
  <si>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</si>
  <si>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</si>
  <si>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</si>
  <si>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</si>
  <si>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</si>
  <si>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</si>
  <si>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</si>
  <si>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</si>
  <si>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</si>
  <si>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</si>
  <si>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</si>
  <si>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</si>
  <si>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</si>
  <si>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</si>
  <si>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</si>
  <si>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</si>
  <si>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</si>
  <si>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</si>
  <si>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</si>
  <si>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</si>
  <si>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</si>
  <si>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</si>
  <si>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</si>
  <si>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</si>
  <si>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</si>
  <si>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</si>
  <si>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</si>
  <si>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</si>
  <si>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</si>
  <si>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</si>
  <si>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</si>
  <si>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</si>
  <si>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</si>
  <si>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</si>
  <si>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</si>
  <si>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</si>
  <si>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</si>
  <si>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</si>
  <si>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</si>
  <si>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</si>
  <si>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</si>
  <si>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</si>
  <si>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</si>
  <si>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</si>
  <si>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</si>
  <si>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</si>
  <si>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</si>
  <si>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</si>
  <si>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</si>
  <si>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</si>
  <si>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</si>
  <si>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</si>
  <si>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</si>
  <si>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</si>
  <si>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</si>
  <si>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</si>
  <si>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</si>
  <si>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</si>
  <si>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</si>
  <si>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</si>
  <si>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</si>
  <si>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</si>
  <si>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</si>
  <si>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</si>
  <si>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</si>
  <si>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</si>
  <si>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</si>
  <si>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</si>
  <si>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</si>
  <si>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</si>
  <si>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</si>
  <si>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</si>
  <si>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</si>
  <si>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</si>
  <si>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</si>
  <si>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</si>
  <si>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</si>
  <si>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</si>
  <si>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</si>
  <si>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</si>
  <si>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</si>
  <si>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</si>
  <si>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</si>
  <si>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</si>
  <si>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</si>
  <si>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</si>
  <si>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</si>
  <si>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</si>
  <si>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</si>
  <si>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</si>
  <si>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</si>
  <si>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</si>
  <si>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</si>
  <si>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</si>
  <si>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</si>
  <si>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</si>
  <si>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</si>
  <si>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</si>
  <si>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</si>
  <si>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</si>
  <si>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</si>
  <si>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</si>
  <si>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</si>
  <si>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</si>
  <si>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</si>
  <si>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</si>
  <si>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</si>
  <si>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</si>
  <si>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</si>
  <si>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</si>
  <si>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</si>
  <si>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</si>
  <si>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</si>
  <si>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</si>
  <si>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</si>
  <si>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</si>
  <si>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</si>
  <si>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</si>
  <si>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</si>
  <si>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</si>
  <si>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</si>
  <si>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</si>
  <si>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</si>
  <si>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</si>
  <si>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</si>
  <si>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</si>
  <si>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</si>
  <si>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</si>
  <si>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</si>
  <si>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</si>
  <si>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</si>
  <si>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</si>
  <si>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</si>
  <si>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</si>
  <si>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</si>
  <si>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</si>
  <si>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</si>
  <si>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</si>
  <si>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</si>
  <si>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</si>
  <si>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</si>
  <si>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</si>
  <si>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</si>
  <si>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</si>
  <si>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</si>
  <si>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</si>
  <si>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</si>
  <si>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</si>
  <si>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</si>
  <si>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</si>
  <si>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</si>
  <si>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</si>
  <si>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</si>
  <si>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</si>
  <si>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</si>
  <si>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</si>
  <si>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</si>
  <si>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</si>
  <si>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</si>
  <si>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</si>
  <si>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</si>
  <si>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</si>
  <si>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</si>
  <si>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</si>
  <si>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</si>
  <si>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</si>
  <si>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</si>
  <si>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</si>
  <si>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</si>
  <si>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</si>
  <si>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</si>
  <si>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</si>
  <si>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</si>
  <si>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</si>
  <si>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</si>
  <si>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</si>
  <si>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</si>
  <si>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</si>
  <si>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</si>
  <si>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</si>
  <si>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</si>
  <si>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</si>
  <si>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</si>
  <si>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</si>
  <si>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</si>
  <si>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</si>
  <si>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</si>
  <si>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</si>
  <si>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</si>
  <si>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</si>
  <si>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</si>
  <si>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</si>
  <si>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</si>
  <si>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</si>
  <si>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</si>
  <si>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</si>
  <si>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</si>
  <si>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</si>
  <si>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</si>
  <si>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</si>
  <si>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</si>
  <si>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</si>
  <si>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</si>
  <si>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</si>
  <si>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</si>
  <si>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</si>
  <si>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</si>
  <si>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</si>
  <si>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</si>
  <si>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</si>
  <si>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</si>
  <si>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</si>
  <si>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</si>
  <si>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</si>
  <si>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</si>
  <si>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</si>
  <si>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</si>
  <si>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</si>
  <si>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</si>
  <si>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</si>
  <si>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</si>
  <si>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</si>
  <si>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</si>
  <si>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</si>
  <si>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</si>
  <si>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</si>
  <si>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</si>
  <si>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</si>
  <si>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</si>
  <si>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</si>
  <si>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</si>
  <si>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</si>
  <si>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</si>
  <si>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</si>
  <si>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</si>
  <si>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</si>
  <si>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</si>
  <si>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</si>
  <si>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</si>
  <si>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</si>
  <si>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</si>
  <si>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</si>
  <si>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</si>
  <si>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</si>
  <si>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</si>
  <si>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</si>
  <si>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</si>
  <si>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</si>
  <si>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</si>
  <si>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</si>
  <si>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</si>
  <si>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</si>
  <si>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</si>
  <si>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</si>
  <si>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</si>
  <si>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</si>
  <si>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</si>
  <si>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</si>
  <si>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</si>
  <si>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</si>
  <si>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</si>
  <si>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</si>
  <si>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</si>
  <si>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</si>
  <si>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</si>
  <si>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</si>
  <si>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</si>
  <si>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</si>
  <si>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</si>
  <si>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</si>
  <si>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</si>
  <si>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</si>
  <si>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</si>
  <si>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</si>
  <si>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</si>
  <si>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</si>
  <si>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</si>
  <si>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</si>
  <si>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</si>
  <si>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</si>
  <si>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</si>
  <si>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</si>
  <si>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</si>
  <si>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</si>
  <si>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</si>
  <si>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</si>
  <si>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</si>
  <si>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</si>
  <si>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</si>
  <si>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</si>
  <si>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</si>
  <si>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</si>
  <si>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</si>
  <si>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</si>
  <si>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</si>
  <si>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</si>
  <si>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</si>
  <si>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</si>
  <si>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</si>
  <si>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</si>
  <si>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</si>
  <si>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</si>
  <si>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</si>
  <si>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</si>
  <si>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</si>
  <si>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</si>
  <si>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</si>
  <si>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</si>
  <si>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</si>
  <si>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</si>
  <si>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</si>
  <si>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</si>
  <si>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</si>
  <si>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</si>
  <si>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</si>
  <si>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</si>
  <si>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</si>
  <si>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</si>
  <si>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</si>
  <si>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</si>
  <si>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</si>
  <si>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</si>
  <si>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</si>
  <si>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</si>
  <si>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</si>
  <si>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</si>
  <si>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</si>
  <si>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</si>
  <si>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</si>
  <si>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</si>
  <si>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</si>
  <si>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</si>
  <si>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</si>
  <si>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</si>
  <si>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</si>
  <si>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</si>
  <si>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</si>
  <si>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</si>
  <si>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</si>
  <si>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</si>
  <si>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</si>
  <si>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</si>
  <si>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</si>
  <si>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</si>
  <si>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</si>
  <si>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</si>
  <si>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</si>
  <si>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</si>
  <si>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</si>
  <si>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</si>
  <si>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</si>
  <si>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</si>
  <si>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</si>
  <si>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</si>
  <si>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</si>
  <si>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</si>
  <si>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</si>
  <si>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</si>
  <si>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</si>
  <si>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</si>
  <si>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</si>
  <si>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</si>
  <si>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</si>
  <si>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</si>
  <si>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</si>
  <si>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</si>
  <si>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</si>
  <si>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</si>
  <si>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</si>
  <si>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</si>
  <si>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</si>
  <si>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</si>
  <si>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</si>
  <si>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</si>
  <si>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</si>
  <si>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</si>
  <si>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</si>
  <si>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</si>
  <si>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</si>
  <si>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</si>
  <si>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</si>
  <si>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</si>
  <si>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</si>
  <si>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</si>
  <si>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</si>
  <si>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</si>
  <si>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</si>
  <si>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</si>
  <si>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</si>
  <si>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</si>
  <si>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</si>
  <si>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</si>
  <si>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</si>
  <si>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</si>
  <si>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</si>
  <si>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</si>
  <si>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</si>
  <si>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</si>
  <si>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</si>
  <si>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</si>
  <si>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</si>
  <si>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</si>
  <si>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</si>
  <si>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</si>
  <si>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</si>
  <si>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</si>
  <si>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</si>
  <si>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</si>
  <si>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</si>
  <si>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</si>
  <si>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</si>
  <si>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</si>
  <si>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</si>
  <si>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</si>
  <si>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</si>
  <si>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</si>
  <si>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</si>
  <si>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</si>
  <si>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</si>
  <si>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</si>
  <si>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</si>
  <si>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</si>
  <si>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</si>
  <si>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</si>
  <si>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</si>
  <si>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</si>
  <si>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</si>
  <si>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</si>
  <si>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</si>
  <si>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</si>
  <si>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</si>
  <si>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</si>
  <si>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</si>
  <si>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</si>
  <si>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</si>
  <si>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</si>
  <si>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</si>
  <si>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</si>
  <si>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</si>
  <si>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</si>
  <si>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</si>
  <si>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</si>
  <si>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</si>
  <si>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</si>
  <si>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</si>
  <si>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</si>
  <si>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</si>
  <si>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</si>
  <si>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</si>
  <si>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</si>
  <si>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</si>
  <si>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</si>
  <si>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</si>
  <si>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</si>
  <si>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</si>
  <si>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</si>
  <si>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</si>
  <si>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</si>
  <si>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</si>
  <si>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</si>
  <si>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</si>
  <si>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</si>
  <si>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</si>
  <si>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</si>
  <si>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</si>
  <si>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</si>
  <si>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</si>
  <si>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</si>
  <si>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</si>
  <si>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</si>
  <si>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</si>
  <si>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</si>
  <si>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</si>
  <si>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</si>
  <si>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</si>
  <si>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</si>
  <si>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</si>
  <si>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</si>
  <si>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</si>
  <si>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</si>
  <si>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</si>
  <si>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</si>
  <si>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</si>
  <si>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</si>
  <si>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</si>
  <si>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</si>
  <si>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</si>
  <si>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</si>
  <si>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</si>
  <si>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</si>
  <si>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</si>
  <si>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</si>
  <si>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</si>
  <si>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</si>
  <si>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</si>
  <si>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</si>
  <si>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</si>
  <si>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</si>
  <si>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</si>
  <si>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</si>
  <si>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</si>
  <si>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</si>
  <si>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</si>
  <si>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</si>
  <si>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</si>
  <si>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</si>
  <si>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</si>
  <si>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</si>
  <si>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</si>
  <si>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</si>
  <si>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</si>
  <si>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</si>
  <si>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</si>
  <si>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</si>
  <si>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</si>
  <si>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</si>
  <si>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</si>
  <si>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</si>
  <si>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</si>
  <si>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</si>
  <si>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</si>
  <si>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</si>
  <si>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</si>
  <si>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</si>
  <si>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</si>
  <si>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</si>
  <si>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</si>
  <si>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</si>
  <si>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</si>
  <si>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</si>
  <si>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</si>
  <si>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</si>
  <si>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</si>
  <si>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</si>
  <si>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</si>
  <si>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</si>
  <si>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</si>
  <si>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</si>
  <si>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</si>
  <si>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</si>
  <si>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</si>
  <si>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</si>
  <si>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</si>
  <si>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</si>
  <si>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</si>
  <si>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</si>
  <si>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</si>
  <si>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</si>
  <si>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</si>
  <si>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</si>
  <si>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</si>
  <si>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</si>
  <si>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</si>
  <si>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</si>
  <si>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</si>
  <si>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</si>
  <si>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</si>
  <si>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</si>
  <si>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</si>
  <si>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</si>
  <si>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</si>
  <si>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</si>
  <si>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</si>
  <si>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</si>
  <si>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</si>
  <si>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</si>
  <si>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</si>
  <si>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</si>
  <si>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</si>
  <si>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</si>
  <si>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</si>
  <si>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</si>
  <si>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</si>
  <si>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</si>
  <si>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</si>
  <si>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</si>
  <si>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</si>
  <si>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</si>
  <si>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</si>
  <si>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</si>
  <si>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</si>
  <si>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</si>
  <si>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</si>
  <si>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</si>
  <si>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</si>
  <si>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</si>
  <si>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</si>
  <si>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</si>
  <si>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</si>
  <si>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</si>
  <si>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</si>
  <si>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</si>
  <si>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</si>
  <si>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</si>
  <si>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</si>
  <si>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</si>
  <si>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</si>
  <si>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</si>
  <si>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</si>
  <si>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</si>
  <si>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</si>
  <si>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</si>
  <si>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</si>
  <si>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</si>
  <si>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</si>
  <si>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</si>
  <si>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</si>
  <si>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</si>
  <si>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</si>
  <si>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</si>
  <si>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</si>
  <si>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</si>
  <si>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</si>
  <si>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</si>
  <si>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</si>
  <si>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</si>
  <si>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</si>
  <si>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</si>
  <si>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</si>
  <si>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</si>
  <si>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</si>
  <si>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</si>
  <si>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</si>
  <si>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</si>
  <si>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</si>
  <si>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</si>
  <si>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</si>
  <si>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</si>
  <si>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</si>
  <si>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</si>
  <si>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</si>
  <si>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</si>
  <si>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</si>
  <si>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</si>
  <si>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</si>
  <si>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</si>
  <si>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</si>
  <si>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</si>
  <si>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</si>
  <si>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</si>
  <si>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</si>
  <si>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</si>
  <si>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</si>
  <si>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</si>
  <si>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</si>
  <si>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</si>
  <si>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</si>
  <si>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</si>
  <si>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</si>
  <si>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</si>
  <si>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</si>
  <si>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</si>
  <si>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</si>
  <si>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</si>
  <si>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</si>
  <si>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</si>
  <si>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</si>
  <si>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</si>
  <si>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</si>
  <si>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</si>
  <si>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</si>
  <si>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</si>
  <si>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</si>
  <si>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</si>
  <si>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</si>
  <si>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</si>
  <si>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</si>
  <si>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</si>
  <si>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</si>
  <si>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</si>
  <si>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</si>
  <si>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</si>
  <si>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</si>
  <si>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</si>
  <si>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</si>
  <si>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</si>
  <si>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</si>
  <si>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</si>
  <si>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</si>
  <si>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</si>
  <si>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</si>
  <si>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</si>
  <si>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</si>
  <si>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</si>
  <si>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</si>
  <si>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</si>
  <si>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</si>
  <si>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</si>
  <si>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</si>
  <si>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</si>
  <si>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</si>
  <si>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</si>
  <si>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</si>
  <si>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</si>
  <si>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</si>
  <si>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</si>
  <si>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</si>
  <si>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</si>
  <si>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</si>
  <si>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</si>
  <si>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</si>
  <si>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</si>
  <si>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</si>
  <si>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</si>
  <si>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</si>
  <si>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</si>
  <si>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</si>
  <si>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</si>
  <si>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</si>
  <si>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</si>
  <si>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</si>
  <si>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</si>
  <si>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</si>
  <si>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</si>
  <si>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</si>
  <si>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</si>
  <si>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</si>
  <si>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</si>
  <si>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</si>
  <si>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</si>
  <si>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</si>
  <si>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</si>
  <si>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</si>
  <si>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</si>
  <si>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</si>
  <si>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</si>
  <si>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</si>
  <si>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</si>
  <si>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</si>
  <si>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</si>
  <si>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</si>
  <si>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</si>
  <si>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</si>
  <si>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</si>
  <si>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</si>
  <si>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</si>
  <si>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</si>
  <si>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</si>
  <si>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</si>
  <si>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</si>
  <si>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</si>
  <si>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</si>
  <si>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</si>
  <si>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</si>
  <si>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</si>
  <si>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</si>
  <si>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</si>
  <si>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</si>
  <si>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</si>
  <si>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</si>
  <si>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</si>
  <si>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</si>
  <si>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</si>
  <si>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</si>
  <si>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</si>
  <si>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</si>
  <si>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</si>
  <si>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</si>
  <si>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</si>
  <si>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</si>
  <si>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</si>
  <si>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</si>
  <si>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</si>
  <si>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</si>
  <si>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</si>
  <si>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</si>
  <si>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</si>
  <si>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</si>
  <si>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</si>
  <si>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</si>
  <si>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</si>
  <si>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</si>
  <si>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</si>
  <si>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</si>
  <si>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</si>
  <si>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</si>
  <si>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</si>
  <si>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</si>
  <si>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</si>
  <si>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</si>
  <si>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</si>
  <si>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</si>
  <si>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</si>
  <si>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</si>
  <si>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</si>
  <si>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</si>
  <si>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</si>
  <si>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</si>
  <si>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</si>
  <si>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</si>
  <si>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</si>
  <si>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</si>
  <si>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</si>
  <si>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</si>
  <si>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</si>
  <si>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</si>
  <si>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</si>
  <si>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</si>
  <si>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</si>
  <si>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</si>
  <si>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</si>
  <si>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</si>
  <si>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</si>
  <si>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</si>
  <si>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</si>
  <si>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</si>
  <si>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</si>
  <si>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</si>
  <si>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</si>
  <si>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</si>
  <si>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</si>
  <si>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</si>
  <si>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</si>
  <si>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</si>
  <si>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</si>
  <si>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</si>
  <si>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</si>
  <si>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</si>
  <si>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</si>
  <si>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</si>
  <si>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</si>
  <si>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</si>
  <si>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</si>
  <si>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</si>
  <si>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</si>
  <si>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</si>
  <si>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</si>
  <si>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</si>
  <si>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</si>
  <si>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</si>
  <si>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</si>
  <si>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</si>
  <si>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</si>
  <si>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</si>
  <si>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</si>
  <si>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</si>
  <si>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</si>
  <si>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</si>
  <si>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</si>
  <si>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</si>
  <si>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</si>
  <si>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</si>
  <si>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</si>
  <si>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</si>
  <si>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</si>
  <si>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</si>
  <si>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</si>
  <si>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</si>
  <si>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</si>
  <si>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</si>
  <si>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</si>
  <si>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</si>
  <si>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</si>
  <si>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</si>
  <si>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</si>
  <si>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</si>
  <si>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</si>
  <si>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</si>
  <si>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</si>
  <si>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</si>
  <si>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</si>
  <si>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</si>
  <si>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</si>
  <si>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</si>
  <si>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</si>
  <si>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</si>
  <si>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</si>
  <si>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</si>
  <si>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</si>
  <si>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</si>
  <si>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</si>
  <si>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</si>
  <si>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</si>
  <si>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</si>
  <si>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</si>
  <si>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</si>
  <si>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</si>
  <si>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</si>
  <si>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</si>
  <si>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</si>
  <si>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</si>
  <si>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</si>
  <si>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</si>
  <si>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</si>
  <si>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</si>
  <si>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</si>
  <si>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</si>
  <si>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</si>
  <si>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</si>
  <si>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</si>
  <si>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</si>
  <si>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</si>
  <si>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</si>
  <si>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</si>
  <si>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</si>
  <si>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</si>
  <si>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</si>
  <si>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</si>
  <si>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</si>
  <si>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</si>
  <si>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</si>
  <si>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</si>
  <si>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</si>
  <si>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</si>
  <si>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</si>
  <si>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</si>
  <si>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</si>
  <si>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</si>
  <si>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</si>
  <si>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</si>
  <si>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</si>
  <si>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</si>
  <si>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</si>
  <si>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</si>
  <si>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</si>
  <si>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</si>
  <si>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</si>
  <si>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</si>
  <si>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</si>
  <si>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</si>
  <si>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</si>
  <si>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</si>
  <si>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</si>
  <si>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</si>
  <si>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</si>
  <si>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</si>
  <si>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</si>
  <si>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</si>
  <si>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</si>
  <si>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</si>
  <si>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</si>
  <si>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</si>
  <si>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</si>
  <si>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</si>
  <si>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</si>
  <si>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</si>
  <si>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</si>
  <si>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</si>
  <si>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</si>
  <si>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</si>
  <si>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</si>
  <si>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</si>
  <si>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</si>
  <si>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</si>
  <si>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</si>
  <si>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</si>
  <si>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</si>
  <si>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</si>
  <si>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</si>
  <si>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</si>
  <si>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</si>
  <si>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</si>
  <si>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</si>
  <si>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</si>
  <si>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</si>
  <si>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</si>
  <si>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</si>
  <si>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</si>
  <si>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</si>
  <si>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</si>
  <si>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</si>
  <si>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</si>
  <si>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</si>
  <si>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</si>
  <si>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</si>
  <si>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</si>
  <si>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</si>
  <si>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</si>
  <si>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</si>
  <si>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</si>
  <si>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</si>
  <si>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</si>
  <si>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</si>
  <si>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</si>
  <si>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</si>
  <si>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</si>
  <si>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</si>
  <si>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</si>
  <si>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</si>
  <si>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</si>
  <si>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</si>
  <si>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</si>
  <si>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</si>
  <si>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</si>
  <si>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</si>
  <si>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</si>
  <si>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</si>
  <si>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</si>
  <si>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</si>
  <si>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</si>
  <si>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</si>
  <si>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</si>
  <si>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</si>
  <si>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</si>
  <si>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</si>
  <si>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</si>
  <si>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</si>
  <si>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</si>
  <si>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</si>
  <si>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</si>
  <si>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</si>
  <si>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</si>
  <si>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</si>
  <si>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</si>
  <si>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</si>
  <si>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</si>
  <si>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</si>
  <si>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</si>
  <si>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</si>
  <si>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</si>
  <si>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</si>
  <si>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</si>
  <si>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</si>
  <si>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</si>
  <si>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</si>
  <si>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</si>
  <si>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</si>
  <si>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</si>
  <si>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</si>
  <si>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</si>
  <si>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</si>
  <si>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</si>
  <si>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</si>
  <si>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</si>
  <si>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</si>
  <si>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</si>
  <si>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</si>
  <si>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</si>
  <si>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</si>
  <si>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</si>
  <si>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</si>
  <si>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</si>
  <si>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</si>
  <si>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</si>
  <si>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</si>
  <si>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</si>
  <si>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</si>
  <si>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</si>
  <si>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</si>
  <si>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</si>
  <si>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</si>
  <si>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</si>
  <si>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</si>
  <si>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</si>
  <si>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</si>
  <si>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</si>
  <si>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</si>
  <si>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</si>
  <si>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</si>
  <si>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</si>
  <si>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</si>
  <si>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</si>
  <si>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</si>
  <si>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</si>
  <si>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</si>
  <si>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</si>
  <si>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</si>
  <si>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</si>
  <si>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</si>
  <si>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</si>
  <si>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</si>
  <si>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</si>
  <si>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</si>
  <si>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</si>
  <si>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</si>
  <si>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</si>
  <si>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</si>
  <si>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</si>
  <si>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</si>
  <si>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</si>
  <si>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</si>
  <si>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</si>
  <si>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</si>
  <si>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</si>
  <si>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</si>
  <si>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</si>
  <si>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</si>
  <si>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</si>
  <si>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</si>
  <si>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</si>
  <si>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</si>
  <si>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</si>
  <si>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</si>
  <si>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</si>
  <si>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</si>
  <si>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</si>
  <si>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</si>
  <si>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</si>
  <si>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</si>
  <si>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</si>
  <si>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</si>
  <si>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</si>
  <si>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</si>
  <si>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</si>
  <si>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</si>
  <si>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</si>
  <si>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</si>
  <si>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</si>
  <si>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</si>
  <si>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</si>
  <si>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</si>
  <si>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</si>
  <si>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</si>
  <si>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</si>
  <si>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</si>
  <si>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</si>
  <si>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</si>
  <si>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</si>
  <si>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</si>
  <si>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</si>
  <si>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</si>
  <si>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</si>
  <si>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</si>
  <si>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</si>
  <si>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</si>
  <si>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</si>
  <si>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</si>
  <si>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</si>
  <si>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</si>
  <si>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</si>
  <si>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</si>
  <si>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</si>
  <si>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</si>
  <si>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</si>
  <si>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</si>
  <si>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</si>
  <si>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</si>
  <si>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</si>
  <si>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</si>
  <si>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</si>
  <si>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</si>
  <si>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</si>
  <si>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</si>
  <si>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</si>
  <si>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</si>
  <si>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</si>
  <si>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</si>
  <si>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</si>
  <si>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</si>
  <si>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</si>
  <si>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</si>
  <si>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</si>
  <si>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</si>
  <si>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</si>
  <si>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</si>
  <si>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</si>
  <si>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</si>
  <si>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</si>
  <si>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</si>
  <si>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</si>
  <si>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</si>
  <si>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</si>
  <si>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</si>
  <si>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</si>
  <si>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</si>
  <si>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</si>
  <si>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</si>
  <si>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</si>
  <si>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</si>
  <si>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</si>
  <si>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</si>
  <si>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</si>
  <si>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</si>
  <si>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</si>
  <si>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</si>
  <si>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</si>
  <si>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</si>
  <si>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</si>
  <si>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</si>
  <si>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</si>
  <si>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</si>
  <si>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</si>
  <si>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</si>
  <si>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</si>
  <si>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</si>
  <si>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</si>
  <si>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</si>
  <si>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</si>
  <si>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</si>
  <si>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</si>
  <si>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</si>
  <si>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</si>
  <si>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</si>
  <si>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</si>
  <si>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</si>
  <si>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</si>
  <si>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</si>
  <si>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</si>
  <si>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</si>
  <si>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</si>
  <si>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</si>
  <si>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</si>
  <si>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</si>
  <si>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</si>
  <si>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</si>
  <si>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</si>
  <si>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</si>
  <si>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</si>
  <si>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</si>
  <si>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</si>
  <si>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</si>
  <si>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</si>
  <si>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</si>
  <si>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</si>
  <si>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</si>
  <si>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</si>
  <si>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</si>
  <si>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</si>
  <si>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</si>
  <si>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</si>
  <si>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</si>
  <si>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</si>
  <si>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</si>
  <si>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</si>
  <si>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</si>
  <si>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</si>
  <si>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</si>
  <si>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</si>
  <si>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</si>
  <si>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</si>
  <si>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</si>
  <si>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</si>
  <si>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</si>
  <si>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</si>
  <si>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</si>
  <si>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</si>
  <si>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</si>
  <si>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</si>
  <si>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</si>
  <si>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</si>
  <si>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</si>
  <si>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</si>
  <si>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</si>
  <si>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</si>
  <si>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</si>
  <si>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</si>
  <si>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</si>
  <si>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</si>
  <si>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</si>
  <si>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</si>
  <si>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</si>
  <si>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</si>
  <si>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</si>
  <si>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</si>
  <si>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</si>
  <si>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</si>
  <si>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</si>
  <si>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</si>
  <si>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</si>
  <si>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</si>
  <si>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</si>
  <si>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</si>
  <si>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</si>
  <si>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</si>
  <si>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</si>
  <si>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</si>
  <si>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</si>
  <si>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</si>
  <si>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</si>
  <si>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</si>
  <si>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</si>
  <si>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</si>
  <si>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</si>
  <si>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</si>
  <si>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</si>
  <si>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</si>
  <si>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</si>
  <si>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</si>
  <si>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</si>
  <si>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</si>
  <si>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</si>
  <si>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</si>
  <si>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</si>
  <si>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</si>
  <si>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</si>
  <si>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</si>
  <si>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</si>
  <si>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</si>
  <si>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</si>
  <si>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</si>
  <si>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</si>
  <si>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</si>
  <si>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</si>
  <si>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</si>
  <si>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</si>
  <si>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</si>
  <si>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</si>
  <si>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</si>
  <si>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</si>
  <si>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</si>
  <si>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</si>
  <si>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</si>
  <si>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</si>
  <si>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</si>
  <si>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</si>
  <si>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</si>
  <si>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</si>
  <si>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</si>
  <si>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</si>
  <si>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</si>
  <si>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</si>
  <si>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</si>
  <si>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</si>
  <si>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</si>
  <si>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</si>
  <si>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</si>
  <si>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</si>
  <si>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</si>
  <si>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</si>
  <si>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</si>
  <si>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</si>
  <si>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</si>
  <si>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</si>
  <si>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</si>
  <si>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</si>
  <si>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</si>
  <si>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</si>
  <si>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</si>
  <si>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</si>
  <si>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</si>
  <si>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</si>
  <si>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</si>
  <si>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</si>
  <si>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</si>
  <si>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</si>
  <si>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</si>
  <si>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</si>
  <si>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</si>
  <si>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</si>
  <si>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</si>
  <si>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</si>
  <si>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</si>
  <si>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</si>
  <si>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</si>
  <si>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</si>
  <si>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</si>
  <si>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</si>
  <si>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</si>
  <si>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</si>
  <si>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</si>
  <si>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</si>
  <si>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</si>
  <si>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</si>
  <si>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</si>
  <si>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</si>
  <si>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</si>
  <si>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</si>
  <si>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</si>
  <si>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</si>
  <si>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</si>
  <si>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</si>
  <si>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</si>
  <si>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</si>
  <si>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</si>
  <si>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</si>
  <si>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</si>
  <si>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</si>
  <si>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</si>
  <si>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</si>
  <si>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</si>
  <si>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</si>
  <si>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</si>
  <si>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</si>
  <si>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</si>
  <si>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</si>
  <si>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</si>
  <si>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</si>
  <si>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</si>
  <si>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</si>
  <si>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</si>
  <si>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</si>
  <si>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</si>
  <si>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</si>
  <si>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</si>
  <si>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</si>
  <si>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</si>
  <si>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</si>
  <si>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</si>
  <si>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</si>
  <si>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</si>
  <si>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</si>
  <si>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</si>
  <si>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</si>
  <si>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</si>
  <si>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</si>
  <si>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</si>
  <si>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</si>
  <si>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</si>
  <si>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</si>
  <si>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</si>
  <si>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</si>
  <si>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</si>
  <si>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</si>
  <si>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</si>
  <si>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</si>
  <si>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</si>
  <si>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</si>
  <si>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</si>
  <si>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</si>
  <si>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</si>
  <si>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</si>
  <si>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</si>
  <si>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</si>
  <si>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</si>
  <si>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</si>
  <si>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</si>
  <si>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</si>
  <si>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</si>
  <si>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</si>
  <si>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</si>
  <si>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</si>
  <si>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</si>
  <si>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</si>
  <si>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</si>
  <si>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</si>
  <si>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</si>
  <si>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</si>
  <si>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</si>
  <si>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</si>
  <si>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</si>
  <si>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</si>
  <si>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</si>
  <si>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</si>
  <si>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</si>
  <si>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</si>
  <si>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</si>
  <si>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</si>
  <si>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</si>
  <si>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</si>
  <si>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</si>
  <si>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</si>
  <si>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</si>
  <si>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</si>
  <si>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</si>
  <si>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</si>
  <si>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</si>
  <si>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</si>
  <si>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</si>
  <si>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</si>
  <si>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</si>
  <si>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</si>
  <si>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</si>
  <si>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</si>
  <si>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</si>
  <si>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</si>
  <si>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</si>
  <si>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</si>
  <si>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</si>
  <si>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</si>
  <si>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</si>
  <si>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</si>
  <si>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</si>
  <si>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</si>
  <si>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</si>
  <si>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</si>
  <si>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</si>
  <si>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</si>
  <si>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</si>
  <si>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</si>
  <si>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</si>
  <si>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</si>
  <si>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</si>
  <si>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</si>
  <si>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</si>
  <si>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</si>
  <si>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</si>
  <si>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</si>
  <si>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</si>
  <si>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</si>
  <si>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</si>
  <si>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</si>
  <si>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</si>
  <si>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</si>
  <si>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</si>
  <si>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</si>
  <si>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</si>
  <si>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</si>
  <si>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</si>
  <si>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</si>
  <si>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</si>
  <si>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</si>
  <si>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</si>
  <si>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</si>
  <si>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</si>
  <si>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</si>
  <si>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</si>
  <si>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</si>
  <si>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</si>
  <si>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</si>
  <si>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</si>
  <si>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</si>
  <si>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</si>
  <si>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</si>
  <si>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</si>
  <si>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</si>
  <si>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</si>
  <si>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</si>
  <si>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</si>
  <si>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</si>
  <si>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</si>
  <si>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</si>
  <si>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</si>
  <si>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</si>
  <si>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</si>
  <si>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</si>
  <si>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</si>
  <si>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</si>
  <si>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</si>
  <si>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</si>
  <si>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</si>
  <si>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</si>
  <si>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</si>
  <si>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</si>
  <si>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</si>
  <si>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</si>
  <si>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</si>
  <si>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</si>
  <si>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</si>
  <si>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</si>
  <si>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</si>
  <si>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</si>
  <si>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</si>
  <si>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</si>
  <si>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</si>
  <si>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</si>
  <si>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</si>
  <si>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</si>
  <si>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</si>
  <si>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</si>
  <si>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</si>
  <si>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</si>
  <si>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</si>
  <si>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</si>
  <si>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</si>
  <si>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</si>
  <si>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</si>
  <si>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</si>
  <si>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</si>
  <si>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</si>
  <si>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</si>
  <si>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</si>
  <si>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</si>
  <si>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</si>
  <si>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</si>
  <si>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</si>
  <si>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</si>
  <si>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</si>
  <si>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</si>
  <si>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</si>
  <si>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</si>
  <si>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</si>
  <si>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</si>
  <si>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</si>
  <si>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</si>
  <si>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</si>
  <si>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</si>
  <si>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</si>
  <si>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</si>
  <si>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</si>
  <si>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</si>
  <si>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</si>
  <si>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</si>
  <si>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</si>
  <si>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</si>
  <si>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</si>
  <si>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</si>
  <si>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</si>
  <si>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</si>
  <si>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</si>
  <si>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</si>
  <si>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</si>
  <si>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</si>
  <si>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</si>
  <si>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</si>
  <si>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</si>
  <si>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</si>
  <si>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</si>
  <si>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</si>
  <si>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</si>
  <si>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</si>
  <si>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</si>
  <si>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</si>
  <si>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</si>
  <si>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</si>
  <si>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</si>
  <si>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</si>
  <si>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</si>
  <si>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</si>
  <si>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</si>
  <si>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</si>
  <si>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</si>
  <si>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</si>
  <si>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</si>
  <si>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</si>
  <si>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</si>
  <si>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</si>
  <si>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</si>
  <si>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</si>
  <si>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</si>
  <si>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</si>
  <si>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</si>
  <si>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</si>
  <si>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</si>
  <si>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</si>
  <si>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</si>
  <si>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</si>
  <si>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</si>
  <si>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</si>
  <si>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</si>
  <si>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</si>
  <si>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</si>
  <si>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</si>
  <si>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</si>
  <si>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</si>
  <si>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</si>
  <si>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</si>
  <si>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</si>
  <si>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</si>
  <si>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</si>
  <si>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</si>
  <si>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</si>
  <si>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</si>
  <si>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</si>
  <si>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</si>
  <si>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</si>
  <si>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</si>
  <si>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</si>
  <si>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</si>
  <si>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</si>
  <si>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</si>
  <si>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</si>
  <si>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</si>
  <si>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</si>
  <si>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</si>
  <si>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</si>
  <si>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</si>
  <si>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</si>
  <si>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</si>
  <si>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</si>
  <si>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</si>
  <si>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</si>
  <si>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</si>
  <si>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</si>
  <si>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</si>
  <si>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</si>
  <si>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</si>
  <si>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</si>
  <si>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</si>
  <si>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</si>
  <si>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</si>
  <si>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</si>
  <si>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</si>
  <si>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</si>
  <si>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</si>
  <si>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</si>
  <si>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</si>
  <si>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</si>
  <si>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</si>
  <si>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</si>
  <si>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</si>
  <si>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</si>
  <si>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</si>
  <si>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</si>
  <si>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</si>
  <si>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</si>
  <si>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</si>
  <si>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</si>
  <si>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</si>
  <si>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</si>
  <si>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</si>
  <si>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</si>
  <si>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</si>
  <si>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</si>
  <si>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</si>
  <si>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</si>
  <si>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</si>
  <si>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</si>
  <si>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</si>
  <si>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</si>
  <si>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</si>
  <si>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</si>
  <si>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</si>
  <si>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</si>
  <si>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</si>
  <si>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</si>
  <si>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</si>
  <si>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</si>
  <si>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</si>
  <si>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</si>
  <si>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</si>
  <si>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</si>
  <si>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</si>
  <si>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</si>
  <si>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</si>
  <si>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</si>
  <si>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</si>
  <si>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</si>
  <si>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</si>
  <si>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</si>
  <si>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</si>
  <si>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</si>
  <si>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</si>
  <si>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</si>
  <si>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</si>
  <si>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</si>
  <si>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</si>
  <si>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</si>
  <si>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</si>
  <si>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</si>
  <si>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</si>
  <si>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</si>
  <si>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</si>
  <si>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</si>
  <si>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</si>
  <si>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</si>
  <si>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</si>
  <si>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</si>
  <si>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</si>
  <si>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</si>
  <si>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</si>
  <si>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</si>
  <si>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</si>
  <si>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</si>
  <si>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</si>
  <si>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</si>
  <si>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</si>
  <si>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</si>
  <si>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</si>
  <si>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</si>
  <si>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</si>
  <si>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</si>
  <si>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</si>
  <si>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</si>
  <si>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</si>
  <si>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</si>
  <si>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</si>
  <si>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</si>
  <si>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</si>
  <si>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</si>
  <si>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</si>
  <si>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</si>
  <si>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</si>
  <si>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</si>
  <si>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</si>
  <si>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</si>
  <si>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</si>
  <si>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</si>
  <si>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</si>
  <si>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</si>
  <si>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</si>
  <si>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</si>
  <si>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</si>
  <si>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</si>
  <si>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</si>
  <si>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</si>
  <si>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</si>
  <si>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</si>
  <si>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</si>
  <si>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</si>
  <si>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</si>
  <si>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</si>
  <si>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</si>
  <si>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</si>
  <si>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</si>
  <si>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</si>
  <si>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</si>
  <si>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</si>
  <si>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</si>
  <si>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</si>
  <si>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</si>
  <si>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</si>
  <si>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</si>
  <si>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</si>
  <si>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</si>
  <si>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</si>
  <si>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</si>
  <si>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</si>
  <si>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</si>
  <si>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</si>
  <si>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</si>
  <si>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</si>
  <si>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</si>
  <si>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</si>
  <si>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</si>
  <si>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</si>
  <si>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</si>
  <si>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</si>
  <si>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</si>
  <si>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</si>
  <si>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</si>
  <si>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</si>
  <si>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</si>
  <si>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</si>
  <si>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</si>
  <si>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</si>
  <si>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</si>
  <si>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</si>
  <si>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</si>
  <si>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</si>
  <si>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</si>
  <si>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</si>
  <si>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</si>
  <si>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</si>
  <si>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</si>
  <si>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</si>
  <si>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</si>
  <si>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</si>
  <si>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</si>
  <si>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</si>
  <si>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</si>
  <si>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</si>
  <si>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</si>
  <si>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</si>
  <si>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</si>
  <si>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</si>
  <si>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</si>
  <si>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</si>
  <si>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</si>
  <si>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</si>
  <si>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</si>
  <si>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</si>
  <si>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</si>
  <si>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</si>
  <si>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</si>
  <si>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</si>
  <si>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</si>
  <si>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</si>
  <si>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</si>
  <si>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</si>
  <si>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</si>
  <si>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</si>
  <si>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</si>
  <si>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</si>
  <si>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</si>
  <si>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</si>
  <si>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</si>
  <si>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</si>
  <si>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</si>
  <si>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</si>
  <si>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</si>
  <si>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</si>
  <si>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</si>
  <si>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</si>
  <si>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</si>
  <si>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</si>
  <si>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</si>
  <si>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</si>
  <si>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</si>
  <si>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</si>
  <si>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</si>
  <si>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</si>
  <si>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</si>
  <si>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</si>
  <si>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</si>
  <si>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</si>
  <si>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</si>
  <si>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</si>
  <si>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</si>
  <si>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</si>
  <si>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</si>
  <si>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</si>
  <si>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</si>
  <si>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</si>
  <si>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</si>
  <si>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</si>
  <si>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</si>
  <si>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</si>
  <si>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</si>
  <si>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</si>
  <si>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</si>
  <si>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</si>
  <si>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</si>
  <si>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</si>
  <si>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</si>
  <si>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</si>
  <si>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</si>
  <si>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</si>
  <si>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</si>
  <si>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</si>
  <si>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</si>
  <si>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</si>
  <si>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</si>
  <si>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</si>
  <si>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</si>
  <si>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</si>
  <si>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</si>
  <si>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</si>
  <si>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</si>
  <si>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</si>
  <si>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</si>
  <si>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</si>
  <si>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</si>
  <si>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</si>
  <si>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</si>
  <si>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</si>
  <si>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</si>
  <si>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</si>
  <si>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</si>
  <si>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</si>
  <si>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</si>
  <si>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</si>
  <si>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</si>
  <si>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</si>
  <si>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</si>
  <si>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</si>
  <si>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</si>
  <si>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</si>
  <si>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</si>
  <si>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</si>
  <si>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</si>
  <si>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</si>
  <si>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</si>
  <si>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</si>
  <si>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</si>
  <si>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</si>
  <si>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</si>
  <si>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</si>
  <si>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</si>
  <si>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</si>
  <si>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</si>
  <si>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</si>
  <si>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</si>
  <si>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</si>
  <si>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</si>
  <si>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</si>
  <si>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</si>
  <si>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</si>
  <si>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</si>
  <si>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</si>
  <si>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</si>
  <si>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</si>
  <si>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</si>
  <si>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</si>
  <si>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</si>
  <si>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</si>
  <si>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</si>
  <si>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</si>
  <si>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</si>
  <si>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</si>
  <si>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</si>
  <si>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</si>
  <si>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</si>
  <si>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</si>
  <si>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</si>
  <si>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</si>
  <si>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</si>
  <si>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</si>
  <si>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</si>
  <si>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</si>
  <si>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</si>
  <si>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</si>
  <si>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</si>
  <si>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</si>
  <si>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</si>
  <si>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</si>
  <si>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</si>
  <si>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</si>
  <si>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</si>
  <si>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</si>
  <si>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</si>
  <si>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</si>
  <si>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</si>
  <si>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</si>
  <si>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</si>
  <si>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</si>
  <si>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</si>
  <si>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</si>
  <si>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</si>
  <si>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</si>
  <si>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</si>
  <si>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</si>
  <si>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</si>
  <si>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</si>
  <si>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</si>
  <si>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</si>
  <si>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</si>
  <si>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</si>
  <si>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</si>
  <si>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</si>
  <si>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</si>
  <si>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</si>
  <si>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</si>
  <si>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</si>
  <si>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</si>
  <si>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</si>
  <si>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</si>
  <si>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</si>
  <si>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</si>
  <si>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</si>
  <si>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</si>
  <si>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</si>
  <si>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</si>
  <si>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</si>
  <si>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</si>
  <si>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</si>
  <si>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</si>
  <si>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</si>
  <si>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</si>
  <si>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</si>
  <si>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</si>
  <si>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</si>
  <si>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</si>
  <si>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</si>
  <si>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</si>
  <si>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</si>
  <si>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</si>
  <si>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</si>
  <si>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</si>
  <si>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</si>
  <si>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</si>
  <si>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</si>
  <si>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</si>
  <si>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</si>
  <si>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</si>
  <si>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</si>
  <si>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</si>
  <si>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</si>
  <si>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</si>
  <si>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</si>
  <si>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</si>
  <si>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</si>
  <si>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</si>
  <si>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</si>
  <si>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</si>
  <si>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</si>
  <si>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</si>
  <si>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</si>
  <si>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</si>
  <si>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</si>
  <si>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</si>
  <si>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</si>
  <si>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</si>
  <si>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</si>
  <si>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</si>
  <si>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</si>
  <si>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</si>
  <si>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</si>
  <si>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</si>
  <si>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</si>
  <si>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</si>
  <si>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</si>
  <si>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</si>
  <si>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</si>
  <si>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</si>
  <si>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</si>
  <si>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</si>
  <si>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</si>
  <si>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</si>
  <si>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</si>
  <si>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</si>
  <si>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</si>
  <si>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</si>
  <si>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</si>
  <si>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</si>
  <si>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</si>
  <si>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</si>
  <si>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</si>
  <si>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</si>
  <si>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</si>
  <si>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</si>
  <si>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</si>
  <si>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</si>
  <si>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</si>
  <si>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</si>
  <si>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</si>
  <si>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</si>
  <si>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</si>
  <si>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</si>
  <si>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</si>
  <si>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</si>
  <si>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</si>
  <si>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</si>
  <si>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</si>
  <si>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</si>
  <si>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</si>
  <si>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</si>
  <si>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</si>
  <si>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</si>
  <si>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</si>
  <si>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</si>
  <si>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</si>
  <si>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</si>
  <si>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</si>
  <si>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</si>
  <si>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</si>
  <si>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</si>
  <si>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</si>
  <si>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</si>
  <si>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</si>
  <si>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</si>
  <si>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</si>
  <si>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</si>
  <si>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</si>
  <si>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</si>
  <si>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</si>
  <si>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</si>
  <si>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</si>
  <si>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</si>
  <si>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</si>
  <si>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</si>
  <si>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</si>
  <si>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</si>
  <si>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</si>
  <si>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</si>
  <si>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</si>
  <si>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</si>
  <si>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</si>
  <si>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</si>
  <si>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</si>
  <si>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</si>
  <si>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</si>
  <si>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</si>
  <si>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</si>
  <si>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</si>
  <si>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</si>
  <si>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</si>
  <si>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</si>
  <si>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</si>
  <si>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</si>
  <si>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</si>
  <si>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</si>
  <si>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</si>
  <si>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</si>
  <si>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</si>
  <si>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</si>
  <si>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</si>
  <si>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</si>
  <si>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</si>
  <si>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</si>
  <si>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</si>
  <si>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</si>
  <si>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</si>
  <si>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</si>
  <si>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</si>
  <si>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</si>
  <si>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</si>
  <si>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</si>
  <si>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</si>
  <si>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</si>
  <si>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</si>
  <si>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</si>
  <si>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</si>
  <si>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</si>
  <si>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</si>
  <si>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</si>
  <si>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</si>
  <si>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</si>
  <si>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</si>
  <si>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</si>
  <si>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</si>
  <si>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</si>
  <si>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</si>
  <si>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</si>
  <si>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</si>
  <si>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</si>
  <si>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</si>
  <si>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</si>
  <si>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</si>
  <si>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</si>
  <si>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</si>
  <si>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</si>
  <si>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</si>
  <si>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</si>
  <si>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</si>
  <si>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</si>
  <si>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</si>
  <si>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</si>
  <si>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</si>
  <si>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</si>
  <si>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</si>
  <si>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</si>
  <si>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</si>
  <si>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</si>
  <si>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</si>
  <si>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</si>
  <si>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</si>
  <si>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</si>
  <si>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</si>
  <si>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</si>
  <si>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</si>
  <si>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</si>
  <si>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</si>
  <si>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</si>
  <si>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</si>
  <si>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</si>
  <si>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</si>
  <si>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</si>
  <si>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</si>
  <si>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</si>
  <si>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</si>
  <si>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</si>
  <si>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</si>
  <si>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</si>
  <si>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</si>
  <si>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</si>
  <si>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</si>
  <si>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</si>
  <si>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</si>
  <si>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</si>
  <si>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</si>
  <si>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</si>
  <si>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</si>
  <si>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</si>
  <si>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</si>
  <si>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</si>
  <si>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</si>
  <si>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</si>
  <si>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</si>
  <si>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</si>
  <si>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</si>
  <si>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</si>
  <si>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</si>
  <si>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</si>
  <si>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</si>
  <si>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</si>
  <si>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</si>
  <si>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</si>
  <si>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</si>
  <si>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</si>
  <si>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</si>
  <si>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</si>
  <si>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</si>
  <si>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</si>
  <si>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</si>
  <si>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</si>
  <si>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</si>
  <si>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</si>
  <si>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</si>
  <si>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</si>
  <si>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</si>
  <si>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</si>
  <si>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</si>
  <si>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</si>
  <si>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</si>
  <si>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</si>
  <si>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</si>
  <si>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</si>
  <si>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</si>
  <si>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</si>
  <si>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</si>
  <si>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</si>
  <si>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</si>
  <si>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</si>
  <si>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</si>
  <si>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</si>
  <si>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</si>
  <si>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</si>
  <si>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</si>
  <si>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</si>
  <si>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</si>
  <si>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</si>
  <si>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</si>
  <si>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</si>
  <si>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</si>
  <si>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</si>
  <si>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</si>
  <si>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</si>
  <si>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</si>
  <si>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</si>
  <si>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</si>
  <si>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</si>
  <si>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</si>
  <si>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</si>
  <si>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</si>
  <si>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</si>
  <si>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</si>
  <si>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</si>
  <si>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</si>
  <si>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</si>
  <si>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</si>
  <si>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</si>
  <si>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</si>
  <si>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</si>
  <si>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</si>
  <si>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</si>
  <si>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</si>
  <si>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</si>
  <si>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</si>
  <si>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</si>
  <si>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</si>
  <si>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</si>
  <si>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</si>
  <si>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</si>
  <si>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</si>
  <si>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</si>
  <si>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</si>
  <si>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</si>
  <si>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</si>
  <si>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</si>
  <si>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</si>
  <si>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</si>
  <si>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</si>
  <si>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</si>
  <si>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</si>
  <si>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</si>
  <si>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</si>
  <si>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</si>
  <si>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</si>
  <si>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</si>
  <si>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</si>
  <si>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</si>
  <si>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</si>
  <si>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</si>
  <si>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</si>
  <si>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</si>
  <si>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</si>
  <si>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</si>
  <si>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</si>
  <si>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</si>
  <si>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</si>
  <si>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</si>
  <si>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</si>
  <si>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</si>
  <si>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</si>
  <si>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</si>
  <si>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</si>
  <si>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</si>
  <si>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</si>
  <si>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</si>
  <si>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</si>
  <si>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</si>
  <si>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</si>
  <si>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</si>
  <si>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</si>
  <si>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</si>
  <si>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</si>
  <si>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</si>
  <si>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</si>
  <si>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</si>
  <si>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</si>
  <si>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</si>
  <si>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</si>
  <si>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</si>
  <si>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</si>
  <si>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</si>
  <si>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</si>
  <si>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</si>
  <si>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</si>
  <si>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</si>
  <si>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</si>
  <si>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</si>
  <si>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</si>
  <si>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</si>
  <si>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</si>
  <si>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</si>
  <si>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</si>
  <si>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</si>
  <si>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</si>
  <si>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</si>
  <si>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</si>
  <si>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</si>
  <si>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</si>
  <si>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</si>
  <si>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</si>
  <si>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</si>
  <si>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</si>
  <si>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</si>
  <si>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</si>
  <si>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</si>
  <si>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</si>
  <si>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</si>
  <si>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</si>
  <si>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</si>
  <si>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</si>
  <si>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</si>
  <si>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</si>
  <si>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</si>
  <si>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</si>
  <si>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</si>
  <si>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</si>
  <si>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</si>
  <si>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</si>
  <si>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</si>
  <si>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</si>
  <si>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</si>
  <si>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</si>
  <si>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</si>
  <si>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</si>
  <si>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</si>
  <si>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</si>
  <si>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</si>
  <si>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</si>
  <si>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</si>
  <si>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</si>
  <si>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</si>
  <si>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</si>
  <si>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</si>
  <si>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</si>
  <si>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</si>
  <si>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</si>
  <si>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</si>
  <si>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</si>
  <si>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</si>
  <si>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</si>
  <si>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</si>
  <si>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</si>
  <si>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</si>
  <si>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</si>
  <si>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</si>
  <si>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</si>
  <si>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</si>
  <si>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</si>
  <si>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</si>
  <si>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</si>
  <si>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</si>
  <si>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</si>
  <si>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</si>
  <si>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</si>
  <si>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</si>
  <si>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</si>
  <si>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</si>
  <si>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</si>
  <si>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</si>
  <si>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</si>
  <si>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</si>
  <si>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</si>
  <si>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</si>
  <si>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</si>
  <si>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</si>
  <si>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</si>
  <si>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</si>
  <si>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</si>
  <si>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</si>
  <si>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</si>
  <si>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</si>
  <si>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</si>
  <si>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</si>
  <si>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</si>
  <si>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</si>
  <si>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</si>
  <si>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</si>
  <si>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</si>
  <si>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</si>
  <si>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</si>
  <si>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</si>
  <si>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</si>
  <si>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</si>
  <si>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</si>
  <si>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</si>
  <si>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</si>
  <si>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</si>
  <si>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</si>
  <si>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</si>
  <si>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</si>
  <si>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</si>
  <si>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</si>
  <si>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</si>
  <si>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</si>
  <si>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</si>
  <si>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</si>
  <si>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</si>
  <si>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</si>
  <si>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</si>
  <si>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</si>
  <si>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</si>
  <si>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</si>
  <si>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</si>
  <si>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</si>
  <si>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</si>
  <si>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</si>
  <si>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</si>
  <si>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</si>
  <si>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</si>
  <si>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</si>
  <si>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</si>
  <si>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</si>
  <si>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</si>
  <si>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</si>
  <si>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</si>
  <si>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</si>
  <si>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</si>
  <si>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</si>
  <si>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</si>
  <si>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</si>
  <si>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</si>
  <si>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</si>
  <si>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</si>
  <si>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</si>
  <si>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</si>
  <si>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</si>
  <si>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</si>
  <si>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</si>
  <si>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</si>
  <si>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</si>
  <si>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</si>
  <si>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</si>
  <si>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</si>
  <si>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</si>
  <si>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</si>
  <si>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</si>
  <si>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</si>
  <si>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</si>
  <si>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</si>
  <si>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</si>
  <si>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</si>
  <si>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</si>
  <si>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</si>
  <si>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</si>
  <si>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</si>
  <si>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</si>
  <si>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</si>
  <si>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</si>
  <si>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</si>
  <si>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</si>
  <si>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</si>
  <si>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</si>
  <si>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</si>
  <si>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</si>
  <si>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</si>
  <si>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</si>
  <si>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</si>
  <si>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</si>
  <si>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</si>
  <si>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</si>
  <si>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</si>
  <si>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</si>
  <si>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</si>
  <si>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</si>
  <si>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</si>
  <si>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</si>
  <si>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</si>
  <si>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</si>
  <si>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</si>
  <si>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</si>
  <si>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</si>
  <si>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</si>
  <si>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</si>
  <si>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</si>
  <si>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</si>
  <si>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</si>
  <si>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</si>
  <si>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</si>
  <si>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</si>
  <si>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</si>
  <si>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</si>
  <si>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</si>
  <si>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</si>
  <si>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</si>
  <si>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</si>
  <si>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</si>
  <si>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</si>
  <si>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</si>
  <si>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</si>
  <si>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</si>
  <si>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</si>
  <si>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</si>
  <si>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</si>
  <si>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</si>
  <si>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</si>
  <si>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</si>
  <si>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</si>
  <si>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</si>
  <si>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</si>
  <si>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</si>
  <si>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</si>
  <si>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</si>
  <si>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</si>
  <si>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</si>
  <si>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</si>
  <si>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</si>
  <si>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</si>
  <si>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</si>
  <si>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</si>
  <si>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</si>
  <si>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</si>
  <si>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</si>
  <si>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</si>
  <si>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</si>
  <si>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</si>
  <si>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</si>
  <si>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</si>
  <si>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</si>
  <si>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</si>
  <si>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</si>
  <si>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</si>
  <si>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</si>
  <si>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</si>
  <si>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</si>
  <si>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</si>
  <si>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</si>
  <si>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</si>
  <si>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</si>
  <si>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</si>
  <si>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</si>
  <si>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</si>
  <si>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</si>
  <si>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</si>
  <si>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</si>
  <si>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</si>
  <si>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</si>
  <si>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</si>
  <si>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</si>
  <si>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</si>
  <si>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</si>
  <si>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</si>
  <si>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</si>
  <si>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</si>
  <si>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</si>
  <si>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</si>
  <si>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</si>
  <si>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</si>
  <si>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</si>
  <si>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</si>
  <si>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</si>
  <si>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</si>
  <si>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</si>
  <si>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</si>
  <si>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</si>
  <si>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</si>
  <si>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</si>
  <si>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</si>
  <si>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</si>
  <si>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</si>
  <si>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</si>
  <si>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</si>
  <si>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</si>
  <si>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</si>
  <si>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</si>
  <si>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</si>
  <si>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</si>
  <si>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</si>
  <si>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</si>
  <si>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</si>
  <si>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</si>
  <si>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</si>
  <si>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</si>
  <si>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</si>
  <si>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</si>
  <si>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</si>
  <si>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</si>
  <si>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</si>
  <si>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</si>
  <si>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</si>
  <si>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</si>
  <si>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</si>
  <si>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</si>
  <si>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</si>
  <si>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</si>
  <si>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</si>
  <si>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</si>
  <si>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</si>
  <si>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</si>
  <si>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</si>
  <si>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</si>
  <si>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</si>
  <si>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</si>
  <si>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</si>
  <si>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</si>
  <si>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</si>
  <si>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</si>
  <si>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</si>
  <si>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</si>
  <si>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</si>
  <si>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</si>
  <si>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</si>
  <si>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</si>
  <si>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</si>
  <si>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</si>
  <si>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</si>
  <si>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</si>
  <si>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</si>
  <si>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</si>
  <si>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</si>
  <si>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</si>
  <si>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</si>
  <si>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</si>
  <si>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</si>
  <si>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</si>
  <si>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</si>
  <si>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</si>
  <si>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</si>
  <si>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</si>
  <si>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</si>
  <si>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</si>
  <si>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</si>
  <si>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</si>
  <si>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</si>
  <si>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</si>
  <si>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</si>
  <si>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</si>
  <si>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</si>
  <si>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</si>
  <si>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</si>
  <si>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</si>
  <si>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</si>
  <si>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</si>
  <si>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</si>
  <si>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</si>
  <si>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</si>
  <si>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</si>
  <si>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</si>
  <si>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</si>
  <si>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</si>
  <si>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</si>
  <si>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</si>
  <si>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</si>
  <si>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</si>
  <si>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</si>
  <si>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</si>
  <si>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</si>
  <si>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</si>
  <si>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</si>
  <si>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</si>
  <si>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</si>
  <si>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</si>
  <si>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</si>
  <si>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</si>
  <si>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</si>
  <si>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</si>
  <si>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</si>
  <si>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</si>
  <si>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</si>
  <si>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</si>
  <si>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</si>
  <si>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</si>
  <si>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</si>
  <si>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</si>
  <si>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</si>
  <si>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</si>
  <si>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</si>
  <si>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</si>
  <si>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</si>
  <si>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</si>
  <si>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</si>
  <si>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</si>
  <si>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</si>
  <si>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</si>
  <si>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</si>
  <si>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</si>
  <si>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</si>
  <si>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</si>
  <si>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</si>
  <si>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</si>
  <si>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</si>
  <si>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</si>
  <si>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</si>
  <si>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</si>
  <si>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</si>
  <si>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</si>
  <si>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</si>
  <si>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</si>
  <si>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</si>
  <si>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</si>
  <si>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</si>
  <si>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</si>
  <si>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</si>
  <si>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</si>
  <si>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</si>
  <si>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</si>
  <si>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</si>
  <si>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</si>
  <si>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</si>
  <si>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</si>
  <si>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</si>
  <si>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</si>
  <si>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</si>
  <si>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</si>
  <si>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</si>
  <si>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</si>
  <si>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</si>
  <si>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</si>
  <si>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</si>
  <si>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</si>
  <si>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</si>
  <si>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</si>
  <si>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</si>
  <si>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</si>
  <si>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</si>
  <si>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</si>
  <si>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</si>
  <si>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</si>
  <si>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</si>
  <si>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</si>
  <si>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</si>
  <si>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</si>
  <si>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</si>
  <si>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</si>
  <si>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</si>
  <si>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</si>
  <si>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</si>
  <si>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</si>
  <si>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</si>
  <si>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</si>
  <si>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</si>
  <si>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</si>
  <si>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</si>
  <si>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</si>
  <si>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</si>
  <si>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</si>
  <si>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</si>
  <si>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</si>
  <si>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</si>
  <si>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</si>
  <si>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</si>
  <si>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</si>
  <si>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</si>
  <si>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</si>
  <si>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</si>
  <si>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</si>
  <si>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</si>
  <si>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</si>
  <si>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</si>
  <si>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</si>
  <si>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</si>
  <si>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</si>
  <si>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</si>
  <si>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</si>
  <si>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</si>
  <si>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</si>
  <si>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</si>
  <si>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</si>
  <si>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</si>
  <si>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</si>
  <si>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</si>
  <si>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</si>
  <si>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</si>
  <si>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</si>
  <si>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</si>
  <si>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</si>
  <si>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</si>
  <si>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</si>
  <si>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</si>
  <si>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</si>
  <si>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</si>
  <si>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</si>
  <si>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</si>
  <si>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</si>
  <si>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</si>
  <si>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</si>
  <si>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</si>
  <si>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</si>
  <si>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</si>
  <si>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</si>
  <si>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</si>
  <si>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</si>
  <si>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</si>
  <si>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</si>
  <si>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</si>
  <si>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</si>
  <si>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</si>
  <si>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</si>
  <si>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</si>
  <si>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</si>
  <si>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</si>
  <si>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</si>
  <si>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</si>
  <si>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</si>
  <si>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</si>
  <si>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</si>
  <si>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</si>
  <si>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</si>
  <si>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</si>
  <si>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</si>
  <si>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</si>
  <si>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</si>
  <si>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</si>
  <si>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</si>
  <si>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</si>
  <si>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</si>
  <si>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</si>
  <si>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</si>
  <si>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</si>
  <si>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</si>
  <si>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</si>
  <si>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</si>
  <si>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</si>
  <si>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</si>
  <si>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</si>
  <si>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</si>
  <si>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</si>
  <si>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</si>
  <si>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</si>
  <si>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</si>
  <si>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</si>
  <si>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</si>
  <si>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</si>
  <si>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</si>
  <si>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</si>
  <si>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</si>
  <si>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</si>
  <si>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</si>
  <si>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</si>
  <si>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</si>
  <si>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</si>
  <si>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</si>
  <si>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</si>
  <si>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</si>
  <si>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</si>
  <si>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</si>
  <si>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</si>
  <si>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</si>
  <si>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</si>
  <si>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</si>
  <si>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</si>
  <si>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</si>
  <si>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</si>
  <si>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</si>
  <si>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</si>
  <si>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</si>
  <si>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</si>
  <si>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</si>
  <si>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</si>
  <si>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</si>
  <si>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</si>
  <si>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</si>
  <si>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</si>
  <si>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</si>
  <si>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</si>
  <si>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</si>
  <si>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</si>
  <si>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</si>
  <si>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</si>
  <si>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</si>
  <si>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</si>
  <si>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</si>
  <si>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</si>
  <si>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</si>
  <si>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</si>
  <si>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</si>
  <si>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</si>
  <si>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</si>
  <si>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</si>
  <si>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</si>
  <si>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</si>
  <si>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</si>
  <si>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</si>
  <si>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</si>
  <si>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</si>
  <si>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</si>
  <si>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</si>
  <si>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</si>
  <si>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</si>
  <si>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</si>
  <si>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</si>
  <si>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</si>
  <si>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</si>
  <si>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</si>
  <si>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</si>
  <si>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</si>
  <si>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</si>
  <si>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</si>
  <si>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</si>
  <si>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</si>
  <si>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</si>
  <si>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</si>
  <si>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</si>
  <si>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</si>
  <si>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</si>
  <si>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</si>
  <si>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</si>
  <si>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</si>
  <si>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</si>
  <si>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</si>
  <si>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</si>
  <si>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</si>
  <si>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</si>
  <si>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</si>
  <si>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</si>
  <si>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</si>
  <si>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</si>
  <si>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</si>
  <si>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</si>
  <si>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</si>
  <si>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</si>
  <si>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</si>
  <si>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</si>
  <si>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</si>
  <si>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</si>
  <si>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</si>
  <si>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</si>
  <si>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</si>
  <si>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</si>
  <si>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</si>
  <si>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</si>
  <si>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</si>
  <si>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</si>
  <si>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</si>
  <si>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</si>
  <si>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</si>
  <si>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</si>
  <si>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</si>
  <si>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</si>
  <si>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</si>
  <si>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</si>
  <si>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</si>
  <si>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</si>
  <si>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</si>
  <si>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</si>
  <si>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</si>
  <si>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</si>
  <si>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</si>
  <si>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</si>
  <si>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</si>
  <si>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</si>
  <si>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</si>
  <si>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</si>
  <si>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</si>
  <si>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</si>
  <si>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</si>
  <si>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</si>
  <si>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</si>
  <si>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</si>
  <si>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</si>
  <si>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</si>
  <si>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</si>
  <si>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</si>
  <si>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</si>
  <si>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</si>
  <si>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</si>
  <si>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</si>
  <si>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</si>
  <si>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</si>
  <si>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</si>
  <si>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</si>
  <si>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</si>
  <si>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</si>
  <si>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</si>
  <si>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</si>
  <si>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</si>
  <si>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</si>
  <si>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</si>
  <si>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</si>
  <si>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</si>
  <si>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</si>
  <si>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</si>
  <si>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</si>
  <si>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</si>
  <si>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</si>
  <si>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</si>
  <si>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</si>
  <si>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</si>
  <si>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</si>
  <si>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</si>
  <si>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</si>
  <si>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</si>
  <si>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</si>
  <si>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</si>
  <si>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</si>
  <si>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</si>
  <si>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</si>
  <si>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</si>
  <si>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</si>
  <si>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</si>
  <si>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</si>
  <si>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</si>
  <si>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</si>
  <si>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</si>
  <si>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</si>
  <si>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</si>
  <si>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</si>
  <si>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</si>
  <si>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</si>
  <si>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</si>
  <si>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</si>
  <si>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</si>
  <si>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</si>
  <si>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</si>
  <si>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</si>
  <si>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</si>
  <si>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</si>
  <si>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</si>
  <si>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</si>
  <si>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</si>
  <si>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</si>
  <si>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</si>
  <si>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</si>
  <si>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</si>
  <si>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</si>
  <si>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</si>
  <si>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</si>
  <si>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</si>
  <si>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</si>
  <si>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</si>
  <si>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</si>
  <si>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</si>
  <si>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</si>
  <si>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</si>
  <si>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</si>
  <si>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</si>
  <si>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</si>
  <si>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</si>
  <si>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</si>
  <si>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</si>
  <si>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</si>
  <si>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</si>
  <si>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</si>
  <si>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</si>
  <si>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</si>
  <si>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</si>
  <si>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</si>
  <si>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</si>
  <si>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</si>
  <si>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</si>
  <si>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</si>
  <si>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</si>
  <si>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</si>
  <si>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</si>
  <si>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</si>
  <si>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</si>
  <si>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</si>
  <si>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</si>
  <si>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</si>
  <si>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</si>
  <si>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</si>
  <si>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</si>
  <si>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</si>
  <si>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</si>
  <si>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</si>
  <si>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</si>
  <si>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</si>
  <si>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</si>
  <si>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</si>
  <si>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</si>
  <si>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</si>
  <si>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</si>
  <si>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</si>
  <si>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</si>
  <si>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</si>
  <si>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</si>
  <si>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</si>
  <si>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</si>
  <si>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</si>
  <si>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</si>
  <si>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</si>
  <si>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</si>
  <si>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</si>
  <si>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</si>
  <si>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</si>
  <si>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</si>
  <si>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</si>
  <si>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</si>
  <si>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</si>
  <si>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</si>
  <si>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</si>
  <si>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</si>
  <si>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</si>
  <si>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</si>
  <si>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</si>
  <si>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</si>
  <si>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</si>
  <si>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</si>
  <si>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</si>
  <si>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</si>
  <si>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</si>
  <si>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</si>
  <si>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</si>
  <si>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</si>
  <si>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</si>
  <si>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</si>
  <si>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</si>
  <si>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</si>
  <si>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</si>
  <si>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</si>
  <si>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</si>
  <si>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</si>
  <si>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</si>
  <si>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</si>
  <si>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</si>
  <si>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</si>
  <si>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</si>
  <si>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</si>
  <si>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</si>
  <si>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</si>
  <si>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</si>
  <si>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</si>
  <si>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</si>
  <si>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</si>
  <si>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</si>
  <si>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</si>
  <si>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</si>
  <si>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</si>
  <si>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</si>
  <si>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</si>
  <si>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</si>
  <si>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</si>
  <si>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</si>
  <si>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</si>
  <si>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</si>
  <si>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</si>
  <si>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</si>
  <si>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</si>
  <si>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</si>
  <si>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</si>
  <si>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</si>
  <si>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</si>
  <si>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</si>
  <si>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</si>
  <si>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</si>
  <si>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</si>
  <si>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</si>
  <si>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</si>
  <si>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</si>
  <si>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</si>
  <si>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</si>
  <si>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</si>
  <si>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</si>
  <si>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</si>
  <si>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</si>
  <si>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</si>
  <si>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</si>
  <si>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</si>
  <si>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</si>
  <si>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</si>
  <si>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</si>
  <si>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</si>
  <si>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</si>
  <si>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</si>
  <si>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</si>
  <si>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</si>
  <si>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</si>
  <si>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</si>
  <si>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</si>
  <si>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</si>
  <si>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</si>
  <si>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</si>
  <si>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</si>
  <si>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</si>
  <si>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</si>
  <si>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</si>
  <si>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</si>
  <si>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</si>
  <si>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</si>
  <si>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</si>
  <si>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</si>
  <si>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</si>
  <si>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</si>
  <si>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</si>
  <si>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</si>
  <si>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</si>
  <si>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</si>
  <si>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</si>
  <si>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</si>
  <si>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</si>
  <si>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</si>
  <si>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</si>
  <si>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</si>
  <si>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</si>
  <si>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</si>
  <si>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</si>
  <si>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</si>
  <si>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</si>
  <si>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</si>
  <si>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</si>
  <si>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</si>
  <si>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</si>
  <si>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</si>
  <si>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</si>
  <si>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</si>
  <si>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</si>
  <si>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</si>
  <si>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</si>
  <si>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</si>
  <si>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</si>
  <si>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</si>
  <si>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</si>
  <si>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</si>
  <si>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</si>
  <si>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</si>
  <si>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</si>
  <si>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</si>
  <si>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</si>
  <si>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</si>
  <si>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</si>
  <si>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</si>
  <si>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</si>
  <si>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</si>
  <si>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</si>
  <si>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</si>
  <si>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</si>
  <si>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</si>
  <si>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</si>
  <si>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</si>
  <si>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</si>
  <si>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</si>
  <si>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</si>
  <si>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</si>
  <si>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</si>
  <si>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</si>
  <si>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</si>
  <si>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</si>
  <si>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</si>
  <si>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</si>
  <si>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</si>
  <si>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</si>
  <si>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</si>
  <si>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</si>
  <si>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</si>
  <si>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</si>
  <si>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</si>
  <si>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</si>
  <si>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</si>
  <si>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</si>
  <si>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</si>
  <si>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</si>
  <si>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</si>
  <si>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</si>
  <si>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</si>
  <si>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</si>
  <si>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</si>
  <si>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</si>
  <si>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</si>
  <si>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</si>
  <si>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</si>
  <si>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</si>
  <si>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</si>
  <si>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</si>
  <si>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</si>
  <si>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</si>
  <si>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</si>
  <si>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</si>
  <si>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</si>
  <si>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</si>
  <si>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</si>
  <si>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</si>
  <si>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</si>
  <si>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</si>
  <si>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</si>
  <si>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</si>
  <si>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</si>
  <si>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</si>
  <si>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</si>
  <si>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</si>
  <si>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</si>
  <si>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</si>
  <si>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</si>
  <si>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</si>
  <si>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</si>
  <si>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</si>
  <si>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</si>
  <si>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</si>
  <si>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</si>
  <si>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</si>
  <si>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</si>
  <si>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</si>
  <si>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</si>
  <si>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</si>
  <si>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</si>
  <si>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</si>
  <si>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</si>
  <si>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</si>
  <si>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</si>
  <si>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</si>
  <si>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</si>
  <si>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</si>
  <si>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</si>
  <si>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</si>
  <si>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</si>
  <si>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</si>
  <si>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</si>
  <si>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</si>
  <si>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</si>
  <si>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</si>
  <si>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</si>
  <si>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</si>
  <si>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</si>
  <si>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</si>
  <si>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</si>
  <si>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</si>
  <si>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</si>
  <si>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</si>
  <si>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</si>
  <si>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</si>
  <si>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</si>
  <si>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</si>
  <si>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</si>
  <si>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</si>
  <si>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</si>
  <si>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</si>
  <si>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</si>
  <si>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</si>
  <si>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</si>
  <si>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</si>
  <si>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</si>
  <si>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</si>
  <si>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</si>
  <si>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</si>
  <si>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</si>
  <si>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</si>
  <si>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</si>
  <si>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</si>
  <si>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</si>
  <si>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</si>
  <si>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</si>
  <si>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</si>
  <si>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</si>
  <si>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</si>
  <si>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</si>
  <si>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</si>
  <si>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</si>
  <si>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</si>
  <si>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</si>
  <si>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</si>
  <si>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</si>
  <si>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</si>
  <si>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</si>
  <si>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</si>
  <si>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</si>
  <si>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</si>
  <si>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</si>
  <si>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</si>
  <si>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</si>
  <si>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</si>
  <si>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</si>
  <si>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</si>
  <si>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</si>
  <si>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</si>
  <si>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</si>
  <si>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</si>
  <si>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</si>
  <si>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</si>
  <si>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</si>
  <si>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</si>
  <si>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</si>
  <si>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</si>
  <si>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</si>
  <si>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</si>
  <si>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</si>
  <si>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</si>
  <si>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</si>
  <si>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</si>
  <si>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</si>
  <si>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</si>
  <si>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</si>
  <si>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</si>
  <si>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</si>
  <si>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</si>
  <si>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</si>
  <si>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</si>
  <si>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</si>
  <si>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</si>
  <si>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</si>
  <si>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</si>
  <si>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</si>
  <si>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</si>
  <si>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</si>
  <si>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</si>
  <si>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</si>
  <si>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</si>
  <si>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</si>
  <si>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</si>
  <si>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</si>
  <si>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</si>
  <si>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</si>
  <si>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</si>
  <si>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</si>
  <si>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</si>
  <si>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</si>
  <si>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</si>
  <si>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</si>
  <si>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</si>
  <si>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</si>
  <si>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</si>
  <si>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</si>
  <si>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</si>
  <si>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</si>
  <si>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</si>
  <si>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</si>
  <si>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</si>
  <si>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</si>
  <si>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</si>
  <si>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</si>
  <si>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</si>
  <si>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</si>
  <si>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</si>
  <si>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</si>
  <si>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</si>
  <si>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</si>
  <si>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</si>
  <si>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</si>
  <si>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</si>
  <si>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</si>
  <si>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</si>
  <si>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</si>
  <si>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</si>
  <si>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</si>
  <si>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</si>
  <si>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</si>
  <si>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</si>
  <si>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</si>
  <si>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</si>
  <si>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</si>
  <si>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</si>
  <si>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</si>
  <si>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</si>
  <si>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</si>
  <si>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</si>
  <si>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</si>
  <si>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</si>
  <si>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</si>
  <si>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</si>
  <si>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</si>
  <si>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</si>
  <si>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</si>
  <si>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</si>
  <si>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</si>
  <si>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</si>
  <si>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</si>
  <si>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</si>
  <si>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</si>
  <si>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</si>
  <si>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</si>
  <si>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</si>
  <si>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</si>
  <si>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</si>
  <si>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</si>
  <si>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</si>
  <si>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</si>
  <si>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</si>
  <si>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</si>
  <si>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</si>
  <si>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</si>
  <si>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</si>
  <si>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</si>
  <si>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</si>
  <si>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</si>
  <si>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</si>
  <si>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</si>
  <si>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</si>
  <si>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</si>
  <si>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</si>
  <si>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</si>
  <si>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</si>
  <si>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</si>
  <si>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</si>
  <si>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</si>
  <si>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</si>
  <si>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</si>
  <si>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</si>
  <si>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</si>
  <si>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</si>
  <si>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</si>
  <si>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</si>
  <si>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</si>
  <si>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</si>
  <si>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</si>
  <si>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</si>
  <si>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</si>
  <si>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</si>
  <si>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</si>
  <si>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</si>
  <si>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</si>
  <si>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</si>
  <si>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</si>
  <si>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</si>
  <si>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</si>
  <si>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</si>
  <si>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</si>
  <si>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</si>
  <si>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</si>
  <si>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</si>
  <si>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</si>
  <si>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</si>
  <si>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</si>
  <si>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</si>
  <si>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</si>
  <si>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</si>
  <si>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</si>
  <si>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</si>
  <si>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</si>
  <si>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</si>
  <si>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</si>
  <si>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</si>
  <si>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</si>
  <si>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</si>
  <si>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</si>
  <si>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</si>
  <si>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</si>
  <si>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</si>
  <si>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</si>
  <si>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</si>
  <si>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</si>
  <si>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</si>
  <si>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</si>
  <si>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</si>
  <si>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</si>
  <si>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</si>
  <si>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</si>
  <si>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</si>
  <si>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</si>
  <si>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</si>
  <si>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</si>
  <si>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</si>
  <si>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</si>
  <si>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</si>
  <si>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</si>
  <si>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</si>
  <si>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</si>
  <si>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</si>
  <si>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</si>
  <si>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</si>
  <si>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</si>
  <si>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</si>
  <si>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</si>
  <si>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</si>
  <si>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</si>
  <si>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</si>
  <si>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</si>
  <si>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</si>
  <si>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</si>
  <si>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</si>
  <si>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</si>
  <si>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</si>
  <si>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</si>
  <si>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</si>
  <si>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</si>
  <si>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</si>
  <si>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</si>
  <si>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</si>
  <si>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</si>
  <si>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</si>
  <si>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</si>
  <si>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</si>
  <si>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</si>
  <si>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</si>
  <si>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</si>
  <si>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</si>
  <si>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</si>
  <si>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</si>
  <si>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</si>
  <si>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</si>
  <si>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</si>
  <si>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</si>
  <si>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</si>
  <si>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</si>
  <si>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</si>
  <si>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</si>
  <si>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</si>
  <si>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</si>
  <si>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</si>
  <si>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</si>
  <si>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</si>
  <si>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</si>
  <si>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</si>
  <si>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</si>
  <si>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</si>
  <si>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</si>
  <si>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</si>
  <si>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</si>
  <si>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</si>
  <si>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</si>
  <si>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</si>
  <si>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</si>
  <si>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</si>
  <si>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</si>
  <si>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</si>
  <si>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</si>
  <si>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</si>
  <si>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</si>
  <si>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</si>
  <si>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</si>
  <si>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</si>
  <si>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</si>
  <si>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</si>
  <si>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</si>
  <si>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</si>
  <si>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</si>
  <si>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</si>
  <si>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</si>
  <si>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</si>
  <si>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</si>
  <si>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</si>
  <si>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</si>
  <si>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</si>
  <si>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</si>
  <si>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</si>
  <si>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</si>
  <si>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</si>
  <si>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</si>
  <si>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</si>
  <si>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</si>
  <si>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</si>
  <si>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</si>
  <si>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</si>
  <si>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</si>
  <si>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</si>
  <si>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</si>
  <si>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</si>
  <si>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</si>
  <si>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</si>
  <si>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</si>
  <si>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</si>
  <si>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</si>
  <si>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</si>
  <si>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</si>
  <si>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</si>
  <si>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</si>
  <si>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</si>
  <si>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</si>
  <si>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</si>
  <si>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</si>
  <si>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</si>
  <si>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</si>
  <si>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</si>
  <si>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</si>
  <si>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</si>
  <si>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</si>
  <si>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</si>
  <si>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</si>
  <si>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</si>
  <si>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</si>
  <si>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</si>
  <si>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</si>
  <si>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</si>
  <si>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</si>
  <si>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</si>
  <si>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</si>
  <si>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</si>
  <si>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</si>
  <si>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</si>
  <si>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</si>
  <si>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</si>
  <si>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</si>
  <si>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</si>
  <si>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</si>
  <si>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</si>
  <si>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</si>
  <si>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</si>
  <si>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</si>
  <si>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</si>
  <si>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</si>
  <si>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</si>
  <si>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</si>
  <si>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</si>
  <si>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</si>
  <si>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</si>
  <si>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</si>
  <si>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</si>
  <si>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</si>
  <si>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</si>
  <si>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</si>
  <si>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</si>
  <si>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</si>
  <si>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</si>
  <si>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</si>
  <si>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</si>
  <si>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</si>
  <si>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</si>
  <si>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</si>
  <si>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</si>
  <si>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</si>
  <si>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</si>
  <si>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</si>
  <si>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</si>
  <si>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</si>
  <si>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</si>
  <si>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</si>
  <si>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</si>
  <si>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</si>
  <si>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</si>
  <si>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</si>
  <si>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</si>
  <si>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</si>
  <si>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</si>
  <si>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</si>
  <si>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</si>
  <si>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</si>
  <si>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</si>
  <si>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</si>
  <si>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</si>
  <si>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</si>
  <si>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</si>
  <si>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</si>
  <si>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</si>
  <si>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</si>
  <si>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</si>
  <si>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</si>
  <si>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</si>
  <si>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</si>
  <si>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</si>
  <si>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</si>
  <si>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</si>
  <si>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</si>
  <si>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</si>
  <si>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</si>
  <si>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</si>
  <si>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</si>
  <si>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</si>
  <si>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</si>
  <si>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</si>
  <si>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</si>
  <si>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</si>
  <si>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</si>
  <si>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</si>
  <si>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</si>
  <si>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</si>
  <si>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</si>
  <si>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</si>
  <si>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</si>
  <si>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</si>
  <si>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</si>
  <si>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</si>
  <si>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</si>
  <si>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</si>
  <si>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</si>
  <si>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</si>
  <si>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</si>
  <si>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</si>
  <si>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</si>
  <si>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</si>
  <si>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</si>
  <si>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</si>
  <si>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</si>
  <si>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</si>
  <si>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</si>
  <si>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</si>
  <si>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</si>
  <si>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</si>
  <si>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</si>
  <si>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</si>
  <si>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</si>
  <si>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</si>
  <si>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</si>
  <si>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</si>
  <si>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</si>
  <si>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</si>
  <si>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</si>
  <si>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</si>
  <si>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</si>
  <si>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</si>
  <si>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</si>
  <si>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</si>
  <si>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</si>
  <si>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</si>
  <si>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</si>
  <si>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</si>
  <si>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</si>
  <si>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</si>
  <si>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</si>
  <si>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</si>
  <si>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</si>
  <si>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</si>
  <si>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</si>
  <si>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</si>
  <si>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</si>
  <si>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</si>
  <si>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</si>
  <si>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</si>
  <si>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</si>
  <si>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</si>
  <si>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</si>
  <si>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</si>
  <si>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</si>
  <si>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</si>
  <si>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</si>
  <si>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</si>
  <si>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</si>
  <si>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</si>
  <si>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</si>
  <si>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</si>
  <si>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</si>
  <si>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</si>
  <si>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</si>
  <si>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</si>
  <si>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</si>
  <si>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</si>
  <si>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</si>
  <si>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</si>
  <si>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</si>
  <si>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</si>
  <si>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</si>
  <si>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</si>
  <si>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</si>
  <si>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</si>
  <si>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</si>
  <si>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</si>
  <si>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</si>
  <si>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</si>
  <si>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</si>
  <si>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</si>
  <si>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</si>
  <si>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</si>
  <si>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</si>
  <si>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</si>
  <si>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</si>
  <si>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</si>
  <si>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</si>
  <si>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</si>
  <si>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</si>
  <si>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</si>
  <si>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</si>
  <si>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</si>
  <si>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</si>
  <si>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</si>
  <si>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</si>
  <si>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</si>
  <si>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</si>
  <si>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</si>
  <si>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</si>
  <si>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</si>
  <si>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</si>
  <si>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</si>
  <si>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</si>
  <si>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</si>
  <si>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</si>
  <si>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</si>
  <si>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</si>
  <si>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</si>
  <si>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</si>
  <si>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</si>
  <si>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</si>
  <si>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</si>
  <si>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</si>
  <si>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</si>
  <si>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</si>
  <si>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</si>
  <si>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</si>
  <si>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</si>
  <si>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</si>
  <si>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</si>
  <si>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</si>
  <si>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</si>
  <si>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</si>
  <si>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</si>
  <si>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</si>
  <si>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</si>
  <si>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</si>
  <si>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</si>
  <si>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</si>
  <si>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</si>
  <si>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</si>
  <si>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</si>
  <si>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</si>
  <si>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</si>
  <si>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</si>
  <si>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</si>
  <si>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</si>
  <si>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</si>
  <si>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</si>
  <si>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</si>
  <si>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</si>
  <si>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</si>
  <si>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</si>
  <si>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</si>
  <si>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</si>
  <si>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</si>
  <si>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</si>
  <si>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</si>
  <si>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</si>
  <si>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</si>
  <si>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</si>
  <si>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</si>
  <si>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</si>
  <si>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</si>
  <si>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</si>
  <si>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</si>
  <si>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</si>
  <si>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</si>
  <si>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</si>
  <si>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</si>
  <si>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</si>
  <si>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</si>
  <si>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</si>
  <si>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</si>
  <si>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</si>
  <si>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</si>
  <si>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</si>
  <si>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</si>
  <si>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</si>
  <si>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</si>
  <si>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</si>
  <si>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</si>
  <si>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</si>
  <si>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</si>
  <si>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</si>
  <si>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</si>
  <si>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</si>
  <si>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</si>
  <si>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</si>
  <si>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</si>
  <si>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</si>
  <si>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</si>
  <si>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</si>
  <si>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</si>
  <si>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</si>
  <si>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</si>
  <si>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</si>
  <si>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</si>
  <si>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</si>
  <si>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</si>
  <si>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</si>
  <si>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</si>
  <si>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</si>
  <si>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</si>
  <si>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</si>
  <si>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</si>
  <si>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</si>
  <si>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</si>
  <si>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</si>
  <si>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</si>
  <si>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</si>
  <si>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</si>
  <si>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</si>
  <si>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</si>
  <si>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</si>
  <si>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</si>
  <si>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</si>
  <si>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</si>
  <si>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</si>
  <si>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</si>
  <si>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</si>
  <si>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</si>
  <si>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</si>
  <si>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</si>
  <si>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</si>
  <si>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</si>
  <si>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</si>
  <si>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</si>
  <si>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</si>
  <si>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</si>
  <si>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</si>
  <si>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</si>
  <si>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</si>
  <si>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</si>
  <si>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</si>
  <si>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</si>
  <si>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</si>
  <si>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</si>
  <si>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</si>
  <si>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</si>
  <si>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</si>
  <si>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</si>
  <si>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</si>
  <si>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</si>
  <si>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</si>
  <si>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</si>
  <si>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</si>
  <si>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</si>
  <si>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</si>
  <si>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</si>
  <si>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</si>
  <si>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</si>
  <si>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</si>
  <si>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</si>
  <si>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</si>
  <si>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</si>
  <si>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</si>
  <si>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</si>
  <si>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</si>
  <si>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</si>
  <si>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</si>
  <si>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</si>
  <si>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</si>
  <si>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</si>
  <si>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</si>
  <si>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</si>
  <si>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</si>
  <si>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</si>
  <si>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</si>
  <si>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</si>
  <si>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</si>
  <si>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</si>
  <si>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</si>
  <si>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</si>
  <si>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</si>
  <si>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</si>
  <si>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</si>
  <si>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</si>
  <si>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</si>
  <si>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</si>
  <si>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</si>
  <si>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</si>
  <si>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</si>
  <si>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</si>
  <si>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</si>
  <si>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</si>
  <si>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</si>
  <si>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</si>
  <si>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</si>
  <si>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</si>
  <si>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</si>
  <si>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</si>
  <si>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</si>
  <si>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</si>
  <si>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</si>
  <si>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</si>
  <si>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</si>
  <si>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</si>
  <si>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</si>
  <si>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</si>
  <si>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</si>
  <si>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</si>
  <si>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</si>
  <si>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</si>
  <si>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</si>
  <si>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</si>
  <si>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</si>
  <si>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</si>
  <si>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</si>
  <si>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</si>
  <si>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</si>
  <si>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</si>
  <si>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</si>
  <si>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</si>
  <si>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</si>
  <si>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</si>
  <si>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</si>
  <si>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</si>
  <si>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</si>
  <si>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</si>
  <si>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</si>
  <si>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</si>
  <si>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</si>
  <si>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</si>
  <si>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</si>
  <si>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</si>
  <si>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</si>
  <si>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</si>
  <si>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</si>
  <si>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</si>
  <si>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</si>
  <si>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</si>
  <si>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</si>
  <si>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</si>
  <si>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</si>
  <si>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</si>
  <si>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</si>
  <si>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</si>
  <si>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</si>
  <si>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</si>
  <si>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</si>
  <si>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</si>
  <si>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</si>
  <si>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</si>
  <si>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</si>
  <si>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</si>
  <si>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</si>
  <si>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</si>
  <si>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</si>
  <si>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</si>
  <si>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</si>
  <si>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</si>
  <si>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</si>
  <si>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</si>
  <si>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</si>
  <si>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</si>
  <si>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</si>
  <si>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</si>
  <si>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</si>
  <si>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</si>
  <si>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</si>
  <si>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</si>
  <si>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</si>
  <si>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</si>
  <si>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</si>
  <si>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</si>
  <si>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</si>
  <si>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</si>
  <si>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</si>
  <si>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</si>
  <si>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</si>
  <si>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</si>
  <si>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</si>
  <si>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</si>
  <si>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</si>
  <si>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</si>
  <si>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</si>
  <si>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</si>
  <si>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</si>
  <si>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</si>
  <si>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</si>
  <si>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</si>
  <si>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</si>
  <si>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</si>
  <si>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</si>
  <si>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</si>
  <si>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</si>
  <si>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</si>
  <si>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</si>
  <si>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</si>
  <si>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</si>
  <si>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</si>
  <si>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</si>
  <si>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</si>
  <si>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</si>
  <si>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</si>
  <si>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</si>
  <si>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</si>
  <si>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</si>
  <si>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</si>
  <si>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</si>
  <si>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</si>
  <si>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</si>
  <si>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</si>
  <si>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</si>
  <si>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</si>
  <si>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</si>
  <si>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</si>
  <si>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</si>
  <si>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</si>
  <si>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</si>
  <si>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</si>
  <si>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</si>
  <si>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</si>
  <si>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</si>
  <si>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</si>
  <si>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</si>
  <si>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</si>
  <si>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</si>
  <si>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</si>
  <si>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</si>
  <si>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</si>
  <si>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</si>
  <si>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</si>
  <si>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</si>
  <si>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</si>
  <si>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</si>
  <si>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</si>
  <si>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</si>
  <si>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</si>
  <si>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</si>
  <si>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</si>
  <si>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</si>
  <si>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</si>
  <si>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</si>
  <si>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</si>
  <si>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</si>
  <si>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</si>
  <si>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</si>
  <si>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</si>
  <si>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</si>
  <si>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</si>
  <si>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</si>
  <si>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</si>
  <si>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</si>
  <si>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</si>
  <si>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</si>
  <si>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</si>
  <si>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</si>
  <si>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</si>
  <si>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</si>
  <si>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</si>
  <si>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</si>
  <si>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</si>
  <si>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</si>
  <si>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</si>
  <si>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</si>
  <si>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</si>
  <si>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</si>
  <si>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</si>
  <si>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</si>
  <si>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</si>
  <si>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</si>
  <si>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</si>
  <si>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</si>
  <si>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</si>
  <si>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</si>
  <si>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</si>
  <si>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</si>
  <si>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</si>
  <si>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</si>
  <si>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</si>
  <si>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</si>
  <si>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</si>
  <si>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</si>
  <si>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</si>
  <si>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</si>
  <si>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</si>
  <si>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</si>
  <si>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</si>
  <si>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</si>
  <si>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</si>
  <si>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</si>
  <si>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</si>
  <si>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</si>
  <si>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</si>
  <si>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</si>
  <si>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</si>
  <si>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</si>
  <si>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</si>
  <si>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</si>
  <si>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</si>
  <si>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</si>
  <si>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</si>
  <si>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</si>
  <si>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</si>
  <si>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</si>
  <si>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</si>
  <si>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</si>
  <si>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</si>
  <si>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</si>
  <si>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</si>
  <si>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</si>
  <si>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</si>
  <si>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</si>
  <si>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</si>
  <si>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</si>
  <si>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</si>
  <si>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</si>
  <si>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</si>
  <si>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</si>
  <si>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</si>
  <si>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</si>
  <si>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</si>
  <si>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</si>
  <si>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</si>
  <si>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</si>
  <si>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</si>
  <si>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</si>
  <si>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</si>
  <si>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</si>
  <si>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</si>
  <si>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</si>
  <si>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</si>
  <si>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</si>
  <si>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</si>
  <si>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</si>
  <si>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</si>
  <si>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</si>
  <si>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</si>
  <si>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</si>
  <si>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</si>
  <si>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</si>
  <si>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</si>
  <si>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</si>
  <si>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</si>
  <si>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</si>
  <si>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</si>
  <si>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</si>
  <si>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</si>
  <si>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</si>
  <si>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</si>
  <si>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</si>
  <si>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</si>
  <si>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</si>
  <si>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</si>
  <si>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</si>
  <si>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</si>
  <si>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</si>
  <si>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</si>
  <si>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</si>
  <si>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</si>
  <si>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</si>
  <si>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</si>
  <si>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</si>
  <si>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</si>
  <si>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</si>
  <si>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</si>
  <si>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</si>
  <si>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</si>
  <si>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</si>
  <si>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</si>
  <si>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</si>
  <si>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</si>
  <si>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</si>
  <si>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</si>
  <si>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</si>
  <si>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</si>
  <si>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</si>
  <si>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</si>
  <si>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</si>
  <si>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</si>
  <si>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</si>
  <si>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</si>
  <si>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</si>
  <si>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</si>
  <si>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</si>
  <si>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</si>
  <si>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</si>
  <si>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</si>
  <si>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</si>
  <si>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</si>
  <si>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</si>
  <si>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</si>
  <si>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</si>
  <si>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</si>
  <si>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</si>
  <si>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</si>
  <si>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</si>
  <si>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</si>
  <si>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</si>
  <si>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</si>
  <si>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</si>
  <si>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</si>
  <si>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</si>
  <si>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</si>
  <si>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</si>
  <si>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</si>
  <si>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</si>
  <si>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</si>
  <si>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</si>
  <si>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</si>
  <si>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</si>
  <si>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</si>
  <si>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</si>
  <si>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</si>
  <si>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</si>
  <si>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</si>
  <si>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</si>
  <si>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</si>
  <si>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</si>
  <si>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</si>
  <si>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</si>
  <si>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</si>
  <si>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</si>
  <si>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</si>
  <si>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</si>
  <si>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</si>
  <si>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</si>
  <si>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</si>
  <si>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</si>
  <si>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</si>
  <si>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</si>
  <si>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</si>
  <si>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</si>
  <si>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</si>
  <si>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</si>
  <si>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</si>
  <si>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</si>
  <si>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</si>
  <si>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</si>
  <si>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</si>
  <si>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</si>
  <si>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</si>
  <si>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</si>
  <si>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</si>
  <si>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</si>
  <si>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</si>
  <si>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</si>
  <si>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</si>
  <si>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</si>
  <si>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</si>
  <si>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</si>
  <si>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</si>
  <si>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</si>
  <si>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</si>
  <si>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</si>
  <si>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</si>
  <si>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</si>
  <si>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</si>
  <si>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</si>
  <si>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</si>
  <si>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</si>
  <si>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</si>
  <si>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</si>
  <si>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</si>
  <si>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</si>
  <si>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</si>
  <si>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</si>
  <si>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</si>
  <si>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</si>
  <si>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</si>
  <si>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</si>
  <si>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</si>
  <si>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</si>
  <si>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</si>
  <si>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</si>
  <si>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</si>
  <si>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</si>
  <si>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</si>
  <si>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</si>
  <si>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</si>
  <si>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</si>
  <si>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</si>
  <si>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</si>
  <si>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</si>
  <si>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</si>
  <si>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</si>
  <si>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</si>
  <si>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</si>
  <si>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</si>
  <si>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</si>
  <si>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</si>
  <si>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</si>
  <si>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</si>
  <si>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</si>
  <si>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</si>
  <si>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</si>
  <si>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</si>
  <si>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</si>
  <si>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</si>
  <si>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</si>
  <si>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</si>
  <si>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</si>
  <si>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</si>
  <si>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</si>
  <si>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</si>
  <si>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</si>
  <si>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</si>
  <si>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</si>
  <si>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</si>
  <si>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</si>
  <si>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</si>
  <si>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</si>
  <si>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</si>
  <si>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</si>
  <si>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</si>
  <si>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</si>
  <si>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</si>
  <si>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</si>
  <si>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</si>
  <si>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</si>
  <si>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</si>
  <si>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</si>
  <si>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</si>
  <si>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</si>
  <si>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</si>
  <si>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</si>
  <si>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</si>
  <si>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</si>
  <si>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</si>
  <si>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</si>
  <si>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</si>
  <si>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</si>
  <si>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</si>
  <si>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</si>
  <si>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</si>
  <si>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</si>
  <si>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</si>
  <si>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</si>
  <si>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</si>
  <si>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</si>
  <si>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</si>
  <si>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</si>
  <si>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</si>
  <si>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</si>
  <si>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</si>
  <si>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</si>
  <si>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</si>
  <si>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</si>
  <si>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</si>
  <si>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</si>
  <si>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</si>
  <si>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</si>
  <si>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</si>
  <si>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</si>
  <si>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</si>
  <si>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</si>
  <si>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</si>
  <si>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</si>
  <si>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</si>
  <si>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</si>
  <si>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</si>
  <si>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</si>
  <si>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</si>
  <si>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</si>
  <si>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</si>
  <si>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</si>
  <si>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</si>
  <si>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</si>
  <si>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</si>
  <si>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</si>
  <si>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</si>
  <si>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</si>
  <si>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</si>
  <si>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</si>
  <si>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</si>
  <si>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</si>
  <si>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</si>
  <si>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</si>
  <si>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</si>
  <si>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</si>
  <si>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</si>
  <si>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</si>
  <si>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</si>
  <si>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</si>
  <si>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</si>
  <si>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</si>
  <si>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</si>
  <si>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</si>
  <si>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</si>
  <si>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</si>
  <si>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</si>
  <si>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</si>
  <si>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</si>
  <si>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</si>
  <si>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</si>
  <si>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</si>
  <si>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</si>
  <si>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</si>
  <si>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</si>
  <si>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</si>
  <si>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</si>
  <si>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</si>
  <si>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</si>
  <si>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</si>
  <si>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</si>
  <si>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</si>
  <si>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</si>
  <si>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</si>
  <si>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</si>
  <si>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</si>
  <si>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</si>
  <si>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</si>
  <si>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</si>
  <si>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</si>
  <si>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</si>
  <si>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</si>
  <si>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</si>
  <si>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</si>
  <si>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</si>
  <si>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</si>
  <si>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</si>
  <si>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</si>
  <si>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</si>
  <si>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</si>
  <si>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</si>
  <si>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</si>
  <si>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</si>
  <si>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</si>
  <si>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</si>
  <si>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</si>
  <si>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</si>
  <si>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</si>
  <si>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</si>
  <si>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</si>
  <si>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</si>
  <si>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</si>
  <si>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</si>
  <si>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</si>
  <si>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</si>
  <si>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</si>
  <si>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</si>
  <si>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</si>
  <si>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</si>
  <si>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</si>
  <si>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</si>
  <si>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</si>
  <si>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</si>
  <si>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</si>
  <si>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</si>
  <si>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</si>
  <si>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</si>
  <si>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</si>
  <si>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</si>
  <si>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</si>
  <si>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</si>
  <si>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</si>
  <si>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</si>
  <si>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</si>
  <si>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</si>
  <si>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</si>
  <si>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</si>
  <si>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</si>
  <si>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</si>
  <si>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</si>
  <si>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</si>
  <si>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</si>
  <si>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</si>
  <si>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</si>
  <si>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</si>
  <si>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</si>
  <si>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</si>
  <si>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</si>
  <si>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</si>
  <si>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</si>
  <si>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</si>
  <si>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</si>
  <si>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</si>
  <si>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</si>
  <si>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</si>
  <si>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</si>
  <si>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</si>
  <si>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</si>
  <si>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</si>
  <si>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</si>
  <si>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</si>
  <si>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</si>
  <si>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</si>
  <si>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</si>
  <si>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</si>
  <si>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</si>
  <si>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</si>
  <si>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</si>
  <si>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</si>
  <si>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</si>
  <si>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</si>
  <si>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</si>
  <si>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</si>
  <si>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</si>
  <si>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</si>
  <si>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</si>
  <si>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</si>
  <si>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</si>
  <si>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</si>
  <si>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</si>
  <si>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</si>
  <si>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</si>
  <si>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</si>
  <si>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</si>
  <si>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</si>
  <si>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</si>
  <si>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</si>
  <si>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</si>
  <si>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</si>
  <si>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</si>
  <si>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</si>
  <si>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</si>
  <si>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</si>
  <si>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</si>
  <si>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</si>
  <si>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</si>
  <si>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</si>
  <si>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</si>
  <si>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</si>
  <si>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</si>
  <si>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</si>
  <si>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</si>
  <si>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</si>
  <si>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</si>
  <si>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</si>
  <si>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</si>
  <si>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</si>
  <si>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</si>
  <si>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</si>
  <si>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</si>
  <si>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</si>
  <si>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</si>
  <si>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</si>
  <si>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</si>
  <si>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</si>
  <si>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</si>
  <si>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</si>
  <si>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</si>
  <si>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</si>
  <si>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</si>
  <si>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</si>
  <si>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</si>
  <si>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</si>
  <si>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</si>
  <si>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</si>
  <si>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</si>
  <si>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</si>
  <si>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</si>
  <si>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</si>
  <si>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</si>
  <si>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</si>
  <si>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</si>
  <si>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</si>
  <si>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</si>
  <si>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</si>
  <si>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</si>
  <si>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</si>
  <si>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</si>
  <si>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</si>
  <si>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</si>
  <si>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</si>
  <si>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</si>
  <si>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</si>
  <si>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</si>
  <si>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</si>
  <si>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</si>
  <si>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</si>
  <si>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</si>
  <si>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</si>
  <si>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</si>
  <si>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</si>
  <si>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</si>
  <si>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</si>
  <si>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</si>
  <si>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</si>
  <si>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</si>
  <si>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</si>
  <si>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</si>
  <si>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</si>
  <si>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</si>
  <si>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</si>
  <si>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</si>
  <si>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</si>
  <si>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</si>
  <si>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</si>
  <si>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</si>
  <si>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</si>
  <si>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</si>
  <si>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</si>
  <si>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</si>
  <si>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</si>
  <si>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</si>
  <si>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</si>
  <si>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</si>
  <si>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</si>
  <si>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</si>
  <si>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</si>
  <si>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</si>
  <si>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</si>
  <si>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</si>
  <si>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</si>
  <si>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</si>
  <si>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</si>
  <si>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</si>
  <si>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</si>
  <si>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</si>
  <si>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</si>
  <si>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</si>
  <si>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</si>
  <si>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</si>
  <si>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</si>
  <si>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</si>
  <si>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</si>
  <si>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</si>
  <si>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</si>
  <si>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</si>
  <si>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</si>
  <si>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</si>
  <si>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</si>
  <si>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</si>
  <si>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</si>
  <si>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</si>
  <si>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</si>
  <si>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</si>
  <si>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</si>
  <si>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</si>
  <si>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</si>
  <si>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</si>
  <si>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</si>
  <si>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</si>
  <si>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</si>
  <si>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</si>
  <si>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</si>
  <si>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</si>
  <si>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</si>
  <si>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</si>
  <si>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</si>
  <si>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</si>
  <si>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</si>
  <si>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</si>
  <si>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</si>
  <si>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</si>
  <si>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</si>
  <si>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</si>
  <si>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</si>
  <si>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</si>
  <si>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</si>
  <si>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</si>
  <si>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</si>
  <si>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</si>
  <si>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</si>
  <si>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</si>
  <si>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</si>
  <si>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</si>
  <si>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</si>
  <si>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</si>
  <si>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</si>
  <si>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</si>
  <si>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</si>
  <si>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</si>
  <si>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</si>
  <si>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</si>
  <si>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</si>
  <si>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</si>
  <si>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</si>
  <si>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</si>
  <si>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</si>
  <si>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</si>
  <si>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</si>
  <si>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</si>
  <si>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</si>
  <si>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</si>
  <si>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</si>
  <si>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</si>
  <si>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</si>
  <si>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</si>
  <si>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</si>
  <si>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</si>
  <si>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</si>
  <si>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</si>
  <si>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</si>
  <si>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</si>
  <si>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</si>
  <si>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</si>
  <si>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</si>
  <si>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</si>
  <si>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</si>
  <si>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</si>
  <si>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</si>
  <si>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</si>
  <si>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</si>
  <si>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</si>
  <si>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</si>
  <si>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</si>
  <si>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</si>
  <si>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</si>
  <si>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</si>
  <si>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</si>
  <si>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</si>
  <si>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</si>
  <si>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</si>
  <si>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</si>
  <si>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</si>
  <si>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</si>
  <si>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</si>
  <si>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</si>
  <si>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</si>
  <si>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</si>
  <si>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</si>
  <si>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</si>
  <si>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</si>
  <si>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</si>
  <si>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</si>
  <si>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</si>
  <si>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</si>
  <si>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</si>
  <si>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</si>
  <si>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</si>
  <si>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</si>
  <si>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</si>
  <si>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</si>
  <si>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</si>
  <si>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</si>
  <si>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</si>
  <si>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</si>
  <si>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</si>
  <si>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</si>
  <si>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</si>
  <si>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</si>
  <si>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</si>
  <si>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</si>
  <si>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</si>
  <si>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</si>
  <si>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</si>
  <si>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</si>
  <si>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</si>
  <si>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</si>
  <si>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</si>
  <si>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</si>
  <si>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</si>
  <si>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</si>
  <si>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</si>
  <si>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</si>
  <si>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</si>
  <si>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</si>
  <si>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</si>
  <si>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</si>
  <si>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</si>
  <si>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</si>
  <si>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</si>
  <si>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</si>
  <si>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</si>
  <si>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</si>
  <si>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</si>
  <si>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</si>
  <si>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</si>
  <si>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</si>
  <si>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</si>
  <si>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</si>
  <si>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</si>
  <si>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</si>
  <si>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</si>
  <si>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</si>
  <si>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</si>
  <si>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</si>
  <si>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</si>
  <si>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</si>
  <si>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</si>
  <si>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</si>
  <si>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</si>
  <si>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</si>
  <si>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</si>
  <si>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</si>
  <si>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</si>
  <si>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</si>
  <si>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</si>
  <si>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</si>
  <si>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</si>
  <si>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</si>
  <si>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</si>
  <si>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</si>
  <si>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</si>
  <si>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</si>
  <si>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</si>
  <si>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</si>
  <si>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</si>
  <si>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</si>
  <si>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</si>
  <si>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</si>
  <si>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</si>
  <si>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</si>
  <si>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</si>
  <si>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</si>
  <si>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</si>
  <si>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</si>
  <si>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</si>
  <si>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</si>
  <si>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</si>
  <si>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</si>
  <si>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</si>
  <si>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</si>
  <si>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</si>
  <si>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</si>
  <si>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</si>
  <si>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</si>
  <si>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</si>
  <si>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</si>
  <si>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</si>
  <si>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</si>
  <si>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</si>
  <si>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</si>
  <si>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</si>
  <si>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</si>
  <si>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</si>
  <si>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</si>
  <si>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</si>
  <si>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</si>
  <si>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</si>
  <si>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</si>
  <si>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</si>
  <si>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</si>
  <si>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</si>
  <si>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</si>
  <si>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</si>
  <si>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</si>
  <si>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</si>
  <si>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</si>
  <si>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</si>
  <si>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</si>
  <si>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</si>
  <si>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</si>
  <si>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</si>
  <si>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</si>
  <si>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</si>
  <si>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</si>
  <si>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</si>
  <si>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</si>
  <si>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</si>
  <si>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</si>
  <si>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</si>
  <si>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</si>
  <si>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</si>
  <si>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</si>
  <si>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</si>
  <si>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</si>
  <si>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</si>
  <si>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</si>
  <si>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</si>
  <si>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</si>
  <si>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</si>
  <si>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</si>
  <si>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</si>
  <si>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</si>
  <si>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</si>
  <si>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</si>
  <si>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</si>
  <si>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</si>
  <si>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</si>
  <si>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</si>
  <si>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</si>
  <si>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</si>
  <si>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</si>
  <si>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</si>
  <si>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</si>
  <si>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</si>
  <si>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</si>
  <si>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</si>
  <si>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</si>
  <si>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</si>
  <si>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</si>
  <si>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</si>
  <si>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</si>
  <si>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</si>
  <si>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</si>
  <si>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</si>
  <si>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</si>
  <si>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</si>
  <si>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</si>
  <si>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</si>
  <si>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</si>
  <si>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</si>
  <si>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</si>
  <si>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</si>
  <si>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</si>
  <si>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</si>
  <si>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</si>
  <si>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</si>
  <si>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</si>
  <si>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</si>
  <si>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</si>
  <si>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</si>
  <si>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</si>
  <si>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</si>
  <si>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</si>
  <si>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</si>
  <si>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</si>
  <si>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</si>
  <si>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</si>
  <si>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</si>
  <si>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</si>
  <si>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</si>
  <si>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</si>
  <si>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</si>
  <si>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</si>
  <si>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</si>
  <si>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</si>
  <si>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</si>
  <si>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</si>
  <si>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</si>
  <si>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</si>
  <si>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</si>
  <si>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</si>
  <si>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</si>
  <si>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</si>
  <si>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</si>
  <si>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</si>
  <si>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</si>
  <si>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</si>
  <si>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</si>
  <si>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</si>
  <si>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</si>
  <si>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</si>
  <si>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</si>
  <si>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</si>
  <si>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</si>
  <si>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</si>
  <si>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</si>
  <si>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</si>
  <si>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</si>
  <si>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</si>
  <si>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</si>
  <si>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</si>
  <si>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</si>
  <si>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</si>
  <si>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</si>
  <si>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</si>
  <si>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</si>
  <si>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</si>
  <si>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</si>
  <si>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</si>
  <si>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</si>
  <si>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</si>
  <si>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</si>
  <si>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</si>
  <si>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</si>
  <si>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</si>
  <si>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</si>
  <si>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</si>
  <si>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</si>
  <si>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</si>
  <si>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</si>
  <si>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</si>
  <si>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</si>
  <si>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</si>
  <si>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</si>
  <si>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</si>
  <si>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</si>
  <si>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</si>
  <si>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</si>
  <si>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</si>
  <si>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</si>
  <si>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</si>
  <si>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</si>
  <si>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</si>
  <si>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</si>
  <si>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</si>
  <si>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</si>
  <si>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</si>
  <si>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</si>
  <si>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</si>
  <si>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</si>
  <si>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</si>
  <si>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</si>
  <si>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</si>
  <si>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</si>
  <si>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</si>
  <si>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</si>
  <si>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</si>
  <si>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</si>
  <si>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</si>
  <si>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</si>
  <si>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</si>
  <si>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</si>
  <si>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</si>
  <si>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</si>
  <si>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</si>
  <si>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</si>
  <si>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</si>
  <si>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</si>
  <si>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</si>
  <si>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</si>
  <si>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</si>
  <si>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</si>
  <si>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</si>
  <si>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</si>
  <si>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</si>
  <si>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</si>
  <si>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</si>
  <si>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</si>
  <si>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</si>
  <si>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</si>
  <si>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</si>
  <si>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</si>
  <si>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</si>
  <si>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</si>
  <si>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</si>
  <si>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</si>
  <si>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</si>
  <si>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</si>
  <si>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</si>
  <si>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</si>
  <si>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</si>
  <si>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</si>
  <si>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</si>
  <si>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</si>
  <si>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</si>
  <si>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</si>
  <si>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</si>
  <si>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</si>
  <si>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</si>
  <si>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</si>
  <si>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</si>
  <si>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</si>
  <si>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</si>
  <si>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</si>
  <si>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</si>
  <si>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</si>
  <si>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</si>
  <si>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</si>
  <si>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</si>
  <si>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</si>
  <si>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</si>
  <si>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</si>
  <si>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</si>
  <si>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</si>
  <si>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</si>
  <si>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</si>
  <si>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</si>
  <si>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</si>
  <si>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</si>
  <si>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</si>
  <si>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</si>
  <si>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</si>
  <si>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</si>
  <si>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</si>
  <si>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</si>
  <si>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</si>
  <si>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</si>
  <si>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</si>
  <si>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</si>
  <si>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</si>
  <si>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</si>
  <si>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</si>
  <si>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</si>
  <si>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</si>
  <si>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</si>
  <si>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</si>
  <si>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</si>
  <si>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</si>
  <si>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</si>
  <si>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</si>
  <si>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</si>
  <si>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</si>
  <si>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</si>
  <si>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</si>
  <si>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</si>
  <si>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</si>
  <si>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</si>
  <si>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</si>
  <si>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</si>
  <si>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</si>
  <si>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</si>
  <si>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</si>
  <si>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</si>
  <si>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</si>
  <si>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</si>
  <si>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</si>
  <si>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</si>
  <si>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</si>
  <si>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</si>
  <si>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</si>
  <si>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</si>
  <si>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</si>
  <si>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</si>
  <si>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</si>
  <si>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</si>
  <si>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</si>
  <si>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</si>
  <si>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</si>
  <si>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</si>
  <si>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</si>
  <si>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</si>
  <si>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</si>
  <si>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</si>
  <si>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</si>
  <si>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</si>
  <si>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</si>
  <si>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</si>
  <si>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</si>
  <si>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</si>
  <si>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</si>
  <si>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</si>
  <si>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</si>
  <si>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</si>
  <si>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</si>
  <si>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</si>
  <si>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</si>
  <si>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</si>
  <si>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</si>
  <si>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</si>
  <si>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</si>
  <si>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</si>
  <si>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</si>
  <si>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</si>
  <si>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</si>
  <si>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</si>
  <si>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</si>
  <si>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</si>
  <si>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</si>
  <si>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</si>
  <si>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</si>
  <si>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</si>
  <si>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</si>
  <si>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</si>
  <si>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</si>
  <si>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</si>
  <si>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</si>
  <si>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</si>
  <si>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</si>
  <si>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</si>
  <si>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</si>
  <si>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</si>
  <si>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</si>
  <si>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</si>
  <si>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</si>
  <si>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</si>
  <si>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</si>
  <si>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</si>
  <si>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</si>
  <si>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</si>
  <si>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</si>
  <si>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</si>
  <si>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</si>
  <si>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</si>
  <si>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</si>
  <si>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</si>
  <si>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</si>
  <si>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</si>
  <si>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</si>
  <si>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</si>
  <si>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</si>
  <si>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</si>
  <si>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</si>
  <si>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</si>
  <si>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</si>
  <si>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</si>
  <si>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</si>
  <si>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</si>
  <si>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</si>
  <si>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</si>
  <si>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</si>
  <si>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</si>
  <si>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</si>
  <si>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</si>
  <si>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</si>
  <si>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</si>
  <si>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</si>
  <si>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</si>
  <si>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</si>
  <si>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</si>
  <si>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</si>
  <si>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</si>
  <si>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</si>
  <si>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</si>
  <si>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</si>
  <si>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</si>
  <si>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</si>
  <si>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</si>
  <si>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</si>
  <si>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</si>
  <si>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</si>
  <si>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</si>
  <si>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</si>
  <si>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</si>
  <si>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</si>
  <si>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</si>
  <si>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</si>
  <si>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</si>
  <si>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</si>
  <si>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</si>
  <si>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</si>
  <si>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</si>
  <si>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</si>
  <si>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</si>
  <si>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</si>
  <si>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</si>
  <si>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</si>
  <si>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</si>
  <si>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</si>
  <si>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</si>
  <si>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</si>
  <si>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</si>
  <si>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</si>
  <si>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</si>
  <si>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</si>
  <si>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</si>
  <si>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</si>
  <si>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</si>
  <si>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</si>
  <si>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</si>
  <si>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</si>
  <si>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</si>
  <si>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</si>
  <si>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</si>
  <si>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</si>
  <si>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</si>
  <si>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</si>
  <si>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</si>
  <si>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</si>
  <si>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</si>
  <si>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</si>
  <si>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</si>
  <si>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</si>
  <si>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</si>
  <si>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</si>
  <si>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</si>
  <si>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</si>
  <si>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</si>
  <si>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</si>
  <si>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</si>
  <si>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</si>
  <si>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</si>
  <si>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</si>
  <si>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</si>
  <si>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</si>
  <si>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</si>
  <si>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</si>
  <si>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</si>
  <si>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</si>
  <si>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</si>
  <si>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</si>
  <si>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</si>
  <si>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</si>
  <si>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</si>
  <si>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</si>
  <si>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</si>
  <si>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</si>
  <si>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</si>
  <si>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</si>
  <si>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</si>
  <si>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</si>
  <si>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</si>
  <si>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</si>
  <si>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</si>
  <si>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</si>
  <si>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</si>
  <si>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</si>
  <si>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</si>
  <si>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</si>
  <si>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</si>
  <si>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</si>
  <si>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</si>
  <si>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</si>
  <si>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</si>
  <si>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</si>
  <si>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</si>
  <si>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</si>
  <si>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</si>
  <si>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</si>
  <si>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</si>
  <si>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</si>
  <si>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</si>
  <si>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</si>
  <si>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</si>
  <si>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</si>
  <si>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</si>
  <si>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</si>
  <si>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</si>
  <si>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</si>
  <si>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</si>
  <si>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</si>
  <si>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</si>
  <si>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</si>
  <si>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</si>
  <si>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</si>
  <si>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</si>
  <si>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</si>
  <si>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</si>
  <si>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</si>
  <si>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</si>
  <si>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</si>
  <si>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</si>
  <si>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</si>
  <si>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</si>
  <si>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</si>
  <si>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</si>
  <si>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</si>
  <si>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</si>
  <si>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</si>
  <si>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</si>
  <si>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</si>
  <si>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</si>
  <si>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</si>
  <si>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</si>
  <si>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</si>
  <si>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</si>
  <si>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</si>
  <si>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</si>
  <si>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</si>
  <si>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</si>
  <si>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</si>
  <si>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</si>
  <si>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</si>
  <si>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</si>
  <si>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</si>
  <si>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</si>
  <si>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</si>
  <si>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</si>
  <si>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</si>
  <si>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</si>
  <si>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</si>
  <si>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</si>
  <si>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</si>
  <si>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</si>
  <si>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</si>
  <si>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</si>
  <si>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</si>
  <si>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</si>
  <si>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</si>
  <si>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</si>
  <si>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</si>
  <si>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</si>
  <si>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</si>
  <si>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</si>
  <si>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</si>
  <si>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</si>
  <si>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</si>
  <si>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</si>
  <si>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</si>
  <si>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</si>
  <si>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</si>
  <si>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</si>
  <si>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</si>
  <si>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</si>
  <si>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</si>
  <si>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</si>
  <si>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</si>
  <si>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</si>
  <si>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</si>
  <si>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</si>
  <si>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</si>
  <si>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</si>
  <si>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</si>
  <si>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</si>
  <si>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</si>
  <si>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</si>
  <si>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</si>
  <si>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</si>
  <si>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</si>
  <si>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</si>
  <si>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</si>
  <si>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</si>
  <si>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</si>
  <si>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</si>
  <si>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</si>
  <si>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</si>
  <si>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</si>
  <si>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</si>
  <si>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</si>
  <si>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</si>
  <si>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</si>
  <si>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</si>
  <si>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</si>
  <si>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</si>
  <si>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</si>
  <si>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</si>
  <si>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</si>
  <si>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</si>
  <si>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</si>
  <si>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</si>
  <si>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</si>
  <si>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</si>
  <si>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</si>
  <si>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</si>
  <si>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</si>
  <si>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</si>
  <si>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</si>
  <si>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</si>
  <si>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</si>
  <si>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</si>
  <si>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</si>
  <si>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</si>
  <si>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</si>
  <si>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</si>
  <si>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</si>
  <si>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</si>
  <si>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</si>
  <si>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</si>
  <si>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</si>
  <si>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</si>
  <si>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</si>
  <si>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</si>
  <si>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</si>
  <si>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</si>
  <si>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</si>
  <si>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</si>
  <si>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</si>
  <si>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</si>
  <si>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</si>
  <si>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</si>
  <si>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</si>
  <si>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</si>
  <si>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</si>
  <si>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</si>
  <si>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</si>
  <si>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</si>
  <si>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</si>
  <si>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</si>
  <si>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</si>
  <si>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</si>
  <si>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</si>
  <si>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</si>
  <si>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</si>
  <si>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</si>
  <si>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</si>
  <si>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</si>
  <si>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</si>
  <si>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</si>
  <si>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</si>
  <si>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</si>
  <si>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</si>
  <si>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</si>
  <si>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</si>
  <si>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</si>
  <si>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</si>
  <si>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</si>
  <si>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</si>
  <si>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</si>
  <si>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</si>
  <si>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</si>
  <si>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</si>
  <si>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</si>
  <si>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</si>
  <si>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</si>
  <si>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</si>
  <si>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</si>
  <si>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</si>
  <si>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</si>
  <si>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</si>
  <si>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</si>
  <si>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</si>
  <si>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</si>
  <si>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</si>
  <si>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</si>
  <si>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</si>
  <si>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</si>
  <si>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</si>
  <si>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</si>
  <si>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</si>
  <si>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</si>
  <si>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</si>
  <si>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</si>
  <si>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</si>
  <si>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</si>
  <si>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</si>
  <si>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</si>
  <si>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</si>
  <si>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</si>
  <si>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</si>
  <si>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</si>
  <si>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</si>
  <si>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</si>
  <si>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</si>
  <si>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</si>
  <si>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</si>
  <si>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</si>
  <si>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</si>
  <si>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</si>
  <si>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</si>
  <si>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</si>
  <si>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</si>
  <si>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</si>
  <si>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</si>
  <si>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</si>
  <si>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</si>
  <si>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</si>
  <si>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</si>
  <si>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</si>
  <si>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</si>
  <si>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</si>
  <si>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</si>
  <si>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</si>
  <si>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</si>
  <si>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</si>
  <si>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</si>
  <si>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</si>
  <si>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</si>
  <si>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</si>
  <si>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</si>
  <si>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</si>
  <si>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</si>
  <si>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</si>
  <si>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</si>
  <si>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</si>
  <si>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</si>
  <si>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</si>
  <si>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</si>
  <si>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</si>
  <si>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</si>
  <si>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</si>
  <si>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</si>
  <si>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</si>
  <si>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</si>
  <si>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</si>
  <si>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</si>
  <si>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</si>
  <si>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</si>
  <si>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</si>
  <si>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</si>
  <si>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</si>
  <si>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</si>
  <si>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</si>
  <si>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</si>
  <si>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</si>
  <si>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</si>
  <si>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</si>
  <si>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</si>
  <si>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</si>
  <si>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</si>
  <si>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</si>
  <si>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</si>
  <si>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</si>
  <si>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</si>
  <si>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</si>
  <si>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</si>
  <si>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</si>
  <si>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</si>
  <si>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</si>
  <si>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</si>
  <si>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</si>
  <si>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</si>
  <si>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</si>
  <si>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</si>
  <si>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</si>
  <si>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</si>
  <si>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</si>
  <si>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</si>
  <si>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</si>
  <si>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</si>
  <si>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</si>
  <si>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</si>
  <si>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</si>
  <si>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</si>
  <si>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</si>
  <si>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</si>
  <si>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</si>
  <si>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</si>
  <si>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</si>
  <si>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</si>
  <si>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</si>
  <si>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</si>
  <si>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</si>
  <si>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</si>
  <si>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</si>
  <si>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</si>
  <si>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</si>
  <si>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</si>
  <si>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</si>
  <si>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</si>
  <si>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</si>
  <si>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</si>
  <si>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</si>
  <si>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</si>
  <si>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</si>
  <si>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</si>
  <si>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</si>
  <si>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</si>
  <si>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</si>
  <si>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</si>
  <si>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</si>
  <si>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</si>
  <si>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</si>
  <si>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</si>
  <si>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</si>
  <si>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</si>
  <si>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</si>
  <si>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</si>
  <si>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</si>
  <si>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</si>
  <si>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</si>
  <si>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</si>
  <si>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</si>
  <si>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</si>
  <si>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</si>
  <si>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</si>
  <si>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</si>
  <si>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</si>
  <si>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</si>
  <si>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</si>
  <si>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</si>
  <si>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</si>
  <si>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</si>
  <si>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</si>
  <si>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</si>
  <si>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</si>
  <si>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</si>
  <si>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</si>
  <si>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</si>
  <si>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</si>
  <si>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</si>
  <si>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</si>
  <si>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</si>
  <si>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</si>
  <si>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</si>
  <si>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</si>
  <si>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</si>
  <si>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</si>
  <si>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</si>
  <si>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</si>
  <si>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</si>
  <si>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</si>
  <si>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</si>
  <si>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</si>
  <si>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</si>
  <si>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</si>
  <si>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</si>
  <si>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</si>
  <si>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</si>
  <si>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</si>
  <si>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</si>
  <si>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</si>
  <si>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</si>
  <si>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</si>
  <si>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</si>
  <si>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</si>
  <si>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</si>
  <si>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</si>
  <si>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</si>
  <si>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</si>
  <si>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</si>
  <si>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</si>
  <si>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</si>
  <si>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</si>
  <si>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</si>
  <si>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</si>
  <si>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</si>
  <si>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</si>
  <si>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</si>
  <si>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</si>
  <si>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</si>
  <si>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</si>
  <si>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</si>
  <si>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</si>
  <si>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</si>
  <si>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</si>
  <si>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</si>
  <si>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</si>
  <si>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</si>
  <si>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</si>
  <si>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</si>
  <si>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</si>
  <si>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</si>
  <si>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</si>
  <si>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</si>
  <si>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</si>
  <si>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</si>
  <si>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</si>
  <si>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</si>
  <si>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</si>
  <si>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</si>
  <si>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</si>
  <si>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</si>
  <si>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</si>
  <si>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</si>
  <si>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</si>
  <si>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</si>
  <si>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</si>
  <si>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</si>
  <si>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</si>
  <si>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</si>
  <si>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</si>
  <si>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</si>
  <si>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</si>
  <si>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</si>
  <si>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</si>
  <si>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</si>
  <si>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</si>
  <si>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</si>
  <si>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</si>
  <si>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</si>
  <si>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</si>
  <si>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</si>
  <si>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</si>
  <si>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</si>
  <si>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</si>
  <si>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</si>
  <si>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</si>
  <si>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</si>
  <si>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</si>
  <si>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</si>
  <si>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</si>
  <si>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</si>
  <si>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</si>
  <si>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</si>
  <si>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</si>
  <si>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</si>
  <si>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</si>
  <si>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</si>
  <si>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</si>
  <si>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</si>
  <si>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</si>
  <si>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</si>
  <si>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</si>
  <si>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</si>
  <si>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</si>
  <si>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</si>
  <si>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</si>
  <si>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</si>
  <si>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</si>
  <si>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</si>
  <si>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</si>
  <si>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</si>
  <si>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</si>
  <si>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</si>
  <si>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</si>
  <si>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</si>
  <si>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</si>
  <si>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</si>
  <si>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</si>
  <si>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</si>
  <si>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</si>
  <si>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</si>
  <si>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</si>
  <si>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</si>
  <si>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</si>
  <si>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</si>
  <si>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</si>
  <si>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</si>
  <si>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</si>
  <si>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</si>
  <si>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</si>
  <si>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</si>
  <si>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</si>
  <si>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</si>
  <si>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</si>
  <si>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</si>
  <si>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</si>
  <si>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</si>
  <si>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</si>
  <si>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</si>
  <si>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</si>
  <si>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</si>
  <si>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</si>
  <si>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</si>
  <si>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</si>
  <si>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</si>
  <si>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</si>
  <si>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</si>
  <si>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</si>
  <si>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</si>
  <si>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</si>
  <si>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</si>
  <si>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</si>
  <si>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</si>
  <si>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</si>
  <si>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</si>
  <si>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</si>
  <si>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</si>
  <si>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</si>
  <si>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</si>
  <si>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</si>
  <si>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</si>
  <si>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</si>
  <si>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</si>
  <si>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</si>
  <si>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</si>
  <si>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</si>
  <si>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</si>
  <si>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</si>
  <si>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</si>
  <si>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</si>
  <si>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</si>
  <si>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</si>
  <si>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</si>
  <si>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</si>
  <si>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</si>
  <si>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</si>
  <si>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</si>
  <si>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</si>
  <si>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</si>
  <si>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</si>
  <si>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</si>
  <si>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</si>
  <si>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</si>
  <si>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</si>
  <si>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</si>
  <si>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</si>
  <si>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</si>
  <si>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</si>
  <si>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</si>
  <si>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</si>
  <si>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</si>
  <si>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</si>
  <si>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</si>
  <si>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</si>
  <si>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</si>
  <si>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</si>
  <si>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</si>
  <si>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</si>
  <si>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</si>
  <si>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</si>
  <si>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</si>
  <si>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</si>
  <si>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</si>
  <si>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</si>
  <si>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</si>
  <si>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</si>
  <si>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</si>
  <si>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</si>
  <si>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</si>
  <si>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</si>
  <si>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</si>
  <si>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</si>
  <si>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</si>
  <si>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</si>
  <si>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</si>
  <si>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</si>
  <si>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</si>
  <si>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</si>
  <si>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</si>
  <si>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</si>
  <si>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</si>
  <si>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</si>
  <si>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</si>
  <si>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</si>
  <si>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</si>
  <si>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</si>
  <si>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</si>
  <si>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</si>
  <si>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</si>
  <si>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</si>
  <si>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</si>
  <si>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</si>
  <si>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</si>
  <si>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</si>
  <si>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</si>
  <si>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</si>
  <si>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</si>
  <si>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</si>
  <si>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</si>
  <si>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</si>
  <si>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</si>
  <si>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</si>
  <si>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</si>
  <si>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</si>
  <si>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</si>
  <si>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</si>
  <si>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</si>
  <si>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</si>
  <si>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</si>
  <si>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</si>
  <si>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</si>
  <si>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</si>
  <si>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</si>
  <si>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</si>
  <si>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</si>
  <si>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</si>
  <si>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</si>
  <si>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</si>
  <si>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</si>
  <si>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</si>
  <si>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</si>
  <si>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</si>
  <si>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</si>
  <si>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</si>
  <si>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</si>
  <si>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</si>
  <si>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</si>
  <si>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</si>
  <si>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</si>
  <si>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</si>
  <si>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</si>
  <si>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</si>
  <si>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</si>
  <si>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</si>
  <si>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</si>
  <si>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</si>
  <si>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</si>
  <si>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</si>
  <si>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</si>
  <si>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</si>
  <si>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</si>
  <si>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</si>
  <si>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</si>
  <si>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</si>
  <si>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</si>
  <si>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</si>
  <si>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</si>
  <si>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</si>
  <si>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</si>
  <si>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</si>
  <si>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</si>
  <si>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</si>
  <si>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</si>
  <si>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</si>
  <si>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</si>
  <si>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</si>
  <si>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</si>
  <si>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</si>
  <si>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</si>
  <si>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</si>
  <si>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</si>
  <si>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</si>
  <si>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</si>
  <si>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</si>
  <si>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</si>
  <si>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</si>
  <si>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</si>
  <si>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</si>
  <si>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</si>
  <si>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</si>
  <si>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</si>
  <si>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</si>
  <si>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</si>
  <si>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</si>
  <si>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</si>
  <si>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</si>
  <si>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</si>
  <si>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</si>
  <si>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</si>
  <si>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</si>
  <si>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</si>
  <si>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</si>
  <si>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</si>
  <si>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</si>
  <si>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</si>
  <si>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</si>
  <si>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</si>
  <si>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</si>
  <si>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</si>
  <si>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</si>
  <si>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</si>
  <si>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</si>
  <si>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</si>
  <si>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</si>
  <si>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</si>
  <si>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</si>
  <si>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</si>
  <si>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</si>
  <si>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</si>
  <si>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</si>
  <si>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</si>
  <si>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</si>
  <si>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</si>
  <si>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</si>
  <si>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</si>
  <si>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</si>
  <si>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</si>
  <si>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</si>
  <si>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</si>
  <si>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</si>
  <si>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</si>
  <si>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</si>
  <si>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</si>
  <si>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</si>
  <si>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</si>
  <si>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</si>
  <si>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</si>
  <si>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</si>
  <si>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</si>
  <si>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</si>
  <si>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</si>
  <si>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</si>
  <si>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</si>
  <si>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</si>
  <si>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</si>
  <si>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</si>
  <si>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</si>
  <si>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</si>
  <si>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</si>
  <si>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</si>
  <si>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</si>
  <si>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</si>
  <si>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</si>
  <si>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</si>
  <si>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</si>
  <si>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</si>
  <si>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</si>
  <si>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</si>
  <si>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</si>
  <si>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</si>
  <si>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</si>
  <si>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</si>
  <si>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</si>
  <si>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</si>
  <si>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</si>
  <si>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</si>
  <si>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</si>
  <si>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</si>
  <si>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</si>
  <si>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</si>
  <si>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</si>
  <si>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</si>
  <si>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</si>
  <si>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</si>
  <si>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</si>
  <si>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</si>
  <si>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</si>
  <si>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</si>
  <si>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</si>
  <si>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</si>
  <si>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</si>
  <si>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</si>
  <si>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</si>
  <si>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</si>
  <si>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</si>
  <si>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</si>
  <si>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</si>
  <si>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</si>
  <si>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</si>
  <si>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</si>
  <si>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</si>
  <si>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</si>
  <si>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</si>
  <si>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</si>
  <si>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</si>
  <si>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</si>
  <si>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</si>
  <si>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</si>
  <si>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</si>
  <si>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</si>
  <si>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</si>
  <si>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</si>
  <si>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</si>
  <si>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</si>
  <si>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</si>
  <si>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</si>
  <si>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</si>
  <si>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</si>
  <si>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</si>
  <si>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</si>
  <si>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</si>
  <si>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</si>
  <si>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</si>
  <si>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</si>
  <si>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</si>
  <si>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</si>
  <si>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</si>
  <si>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</si>
  <si>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</si>
  <si>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</si>
  <si>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</si>
  <si>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</si>
  <si>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</si>
  <si>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</si>
  <si>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</si>
  <si>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</si>
  <si>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</si>
  <si>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</si>
  <si>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</si>
  <si>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</si>
  <si>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</si>
  <si>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</si>
  <si>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</si>
  <si>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</si>
  <si>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</si>
  <si>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</si>
  <si>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</si>
  <si>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</si>
  <si>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</si>
  <si>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</si>
  <si>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</si>
  <si>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</si>
  <si>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</si>
  <si>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</si>
  <si>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</si>
  <si>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</si>
  <si>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</si>
  <si>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</si>
  <si>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</si>
  <si>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</si>
  <si>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</si>
  <si>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</si>
  <si>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</si>
  <si>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</si>
  <si>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</si>
  <si>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</si>
  <si>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</si>
  <si>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</si>
  <si>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</si>
  <si>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</si>
  <si>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</si>
  <si>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</si>
  <si>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</si>
  <si>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</si>
  <si>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</si>
  <si>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</si>
  <si>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</si>
  <si>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</si>
  <si>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</si>
  <si>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</si>
  <si>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</si>
  <si>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</si>
  <si>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</si>
  <si>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</si>
  <si>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</si>
  <si>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</si>
  <si>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</si>
  <si>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</si>
  <si>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</si>
  <si>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</si>
  <si>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</si>
  <si>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</si>
  <si>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</si>
  <si>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</si>
  <si>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</si>
  <si>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</si>
  <si>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</si>
  <si>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</si>
  <si>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</si>
  <si>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</si>
  <si>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</si>
  <si>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</si>
  <si>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</si>
  <si>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</si>
  <si>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</si>
  <si>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</si>
  <si>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</si>
  <si>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</si>
  <si>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</si>
  <si>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</si>
  <si>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</si>
  <si>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</si>
  <si>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</si>
  <si>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</si>
  <si>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</si>
  <si>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</si>
  <si>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</si>
  <si>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</si>
  <si>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</si>
  <si>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</si>
  <si>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</si>
  <si>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</si>
  <si>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</si>
  <si>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</si>
  <si>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</si>
  <si>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</si>
  <si>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</si>
  <si>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</si>
  <si>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</si>
  <si>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</si>
  <si>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</si>
  <si>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</si>
  <si>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</si>
  <si>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</si>
  <si>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</si>
  <si>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</si>
  <si>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</si>
  <si>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</si>
  <si>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</si>
  <si>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</si>
  <si>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</si>
  <si>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</si>
  <si>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</si>
  <si>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</si>
  <si>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</si>
  <si>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</si>
  <si>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</si>
  <si>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</si>
  <si>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</si>
  <si>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</si>
  <si>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</si>
  <si>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</si>
  <si>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</si>
  <si>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</si>
  <si>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</si>
  <si>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</si>
  <si>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</si>
  <si>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</si>
  <si>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</si>
  <si>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</si>
  <si>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</si>
  <si>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</si>
  <si>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</si>
  <si>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</si>
  <si>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</si>
  <si>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</si>
  <si>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</si>
  <si>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</si>
  <si>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</si>
  <si>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</si>
  <si>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</si>
  <si>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</si>
  <si>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</si>
  <si>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</si>
  <si>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</si>
  <si>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</si>
  <si>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</si>
  <si>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</si>
  <si>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</si>
  <si>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</si>
  <si>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</si>
  <si>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</si>
  <si>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</si>
  <si>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</si>
  <si>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</si>
  <si>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</si>
  <si>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</si>
  <si>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</si>
  <si>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</si>
  <si>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</si>
  <si>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</si>
  <si>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</si>
  <si>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</si>
  <si>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</si>
  <si>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</si>
  <si>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</si>
  <si>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</si>
  <si>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</si>
  <si>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</si>
  <si>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</si>
  <si>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</si>
  <si>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</si>
  <si>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</si>
  <si>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</si>
  <si>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</si>
  <si>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</si>
  <si>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</si>
  <si>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</si>
  <si>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</si>
  <si>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</si>
  <si>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</si>
  <si>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</si>
  <si>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</si>
  <si>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</si>
  <si>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</si>
  <si>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</si>
  <si>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</si>
  <si>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</si>
  <si>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</si>
  <si>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</si>
  <si>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</si>
  <si>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</si>
  <si>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</si>
  <si>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</si>
  <si>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</si>
  <si>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</si>
  <si>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</si>
  <si>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</si>
  <si>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</si>
  <si>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</si>
  <si>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</si>
  <si>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</si>
  <si>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</si>
  <si>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</si>
  <si>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</si>
  <si>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</si>
  <si>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</si>
  <si>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</si>
  <si>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</si>
  <si>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</si>
  <si>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</si>
  <si>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</si>
  <si>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</si>
  <si>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</si>
  <si>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</si>
  <si>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</si>
  <si>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</si>
  <si>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</si>
  <si>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</si>
  <si>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</si>
  <si>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</si>
  <si>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</si>
  <si>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</si>
  <si>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</si>
  <si>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</si>
  <si>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</si>
  <si>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</si>
  <si>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</si>
  <si>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</si>
  <si>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</si>
  <si>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</si>
  <si>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</si>
  <si>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</si>
  <si>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</si>
  <si>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</si>
  <si>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</si>
  <si>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</si>
  <si>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</si>
  <si>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</si>
  <si>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</si>
  <si>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</si>
  <si>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</si>
  <si>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</si>
  <si>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</si>
  <si>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</si>
  <si>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</si>
  <si>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</si>
  <si>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</si>
  <si>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</si>
  <si>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</si>
  <si>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</si>
  <si>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</si>
  <si>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</si>
  <si>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</si>
  <si>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</si>
  <si>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</si>
  <si>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</si>
  <si>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</si>
  <si>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</si>
  <si>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</si>
  <si>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</si>
  <si>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</si>
  <si>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</si>
  <si>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</si>
  <si>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</si>
  <si>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</si>
  <si>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</si>
  <si>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</si>
  <si>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</si>
  <si>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</si>
  <si>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</si>
  <si>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</si>
  <si>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</si>
  <si>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</si>
  <si>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</si>
  <si>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</si>
  <si>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</si>
  <si>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</si>
  <si>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</si>
  <si>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</si>
  <si>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</si>
  <si>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</si>
  <si>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</si>
  <si>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</si>
  <si>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</si>
  <si>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</si>
  <si>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</si>
  <si>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</si>
  <si>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</si>
  <si>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</si>
  <si>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</si>
  <si>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</si>
  <si>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</si>
  <si>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</si>
  <si>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</si>
  <si>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</si>
  <si>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</si>
  <si>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</si>
  <si>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</si>
  <si>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</si>
  <si>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</si>
  <si>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</si>
  <si>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</si>
  <si>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</si>
  <si>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</si>
  <si>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</si>
  <si>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</si>
  <si>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</si>
  <si>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</si>
  <si>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</si>
  <si>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</si>
  <si>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</si>
  <si>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</si>
  <si>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</si>
  <si>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</si>
  <si>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</si>
  <si>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</si>
  <si>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</si>
  <si>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</si>
  <si>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</si>
  <si>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</si>
  <si>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</si>
  <si>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</si>
  <si>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</si>
  <si>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</si>
  <si>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</si>
  <si>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</si>
  <si>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</si>
  <si>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</si>
  <si>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</si>
  <si>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</si>
  <si>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</si>
  <si>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</si>
  <si>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</si>
  <si>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</si>
  <si>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</si>
  <si>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</si>
  <si>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</si>
  <si>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</si>
  <si>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</si>
  <si>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</si>
  <si>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</si>
  <si>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</si>
  <si>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</si>
  <si>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</si>
  <si>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</si>
  <si>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</si>
  <si>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</si>
  <si>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</si>
  <si>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</si>
  <si>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</si>
  <si>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</si>
  <si>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</si>
  <si>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</si>
  <si>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</si>
  <si>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</si>
  <si>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</si>
  <si>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</si>
  <si>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</si>
  <si>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</si>
  <si>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</si>
  <si>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</si>
  <si>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</si>
  <si>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</si>
  <si>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</si>
  <si>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</si>
  <si>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</si>
  <si>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</si>
  <si>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</si>
  <si>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</si>
  <si>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</si>
  <si>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</si>
  <si>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</si>
  <si>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</si>
  <si>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</si>
  <si>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</si>
  <si>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</si>
  <si>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</si>
  <si>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</si>
  <si>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</si>
  <si>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</si>
  <si>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</si>
  <si>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</si>
  <si>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</si>
  <si>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</si>
  <si>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</si>
  <si>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</si>
  <si>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</si>
  <si>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</si>
  <si>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</si>
  <si>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</si>
  <si>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</si>
  <si>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</si>
  <si>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</si>
  <si>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</si>
  <si>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</si>
  <si>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</si>
  <si>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</si>
  <si>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</si>
  <si>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</si>
  <si>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</si>
  <si>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</si>
  <si>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</si>
  <si>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</si>
  <si>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</si>
  <si>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</si>
  <si>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</si>
  <si>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</si>
  <si>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</si>
  <si>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</si>
  <si>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</si>
  <si>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</si>
  <si>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</si>
  <si>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</si>
  <si>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</si>
  <si>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</si>
  <si>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</si>
  <si>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</si>
  <si>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</si>
  <si>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</si>
  <si>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</si>
  <si>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</si>
  <si>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</si>
  <si>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</si>
  <si>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</si>
  <si>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</si>
  <si>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</si>
  <si>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</si>
  <si>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</si>
  <si>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</si>
  <si>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</si>
  <si>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</si>
  <si>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</si>
  <si>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</si>
  <si>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</si>
  <si>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</si>
  <si>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</si>
  <si>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</si>
  <si>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</si>
  <si>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</si>
  <si>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</si>
  <si>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</si>
  <si>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</si>
  <si>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</si>
  <si>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</si>
  <si>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</si>
  <si>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</si>
  <si>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</si>
  <si>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</si>
  <si>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</si>
  <si>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</si>
  <si>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</si>
  <si>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</si>
  <si>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</si>
  <si>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</si>
  <si>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</si>
  <si>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</si>
  <si>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</si>
  <si>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</si>
  <si>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</si>
  <si>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</si>
  <si>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</si>
  <si>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</si>
  <si>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</si>
  <si>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</si>
  <si>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</si>
  <si>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</si>
  <si>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</si>
  <si>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</si>
  <si>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</si>
  <si>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</si>
  <si>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</si>
  <si>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</si>
  <si>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</si>
  <si>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</si>
  <si>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</si>
  <si>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</si>
  <si>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</si>
  <si>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</si>
  <si>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</si>
  <si>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</si>
  <si>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</si>
  <si>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</si>
  <si>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</si>
  <si>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</si>
  <si>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</si>
  <si>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</si>
  <si>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</si>
  <si>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</si>
  <si>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</si>
  <si>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</si>
  <si>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</si>
  <si>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</si>
  <si>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</si>
  <si>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</si>
  <si>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</si>
  <si>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</si>
  <si>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</si>
  <si>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</si>
  <si>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</si>
  <si>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</si>
  <si>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</si>
  <si>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</si>
  <si>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</si>
  <si>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</si>
  <si>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</si>
  <si>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</si>
  <si>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</si>
  <si>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</si>
  <si>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</si>
  <si>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</si>
  <si>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</si>
  <si>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</si>
  <si>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</si>
  <si>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</si>
  <si>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</si>
  <si>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</si>
  <si>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</si>
  <si>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</si>
  <si>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</si>
  <si>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</si>
  <si>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</si>
  <si>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</si>
  <si>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</si>
  <si>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</si>
  <si>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</si>
  <si>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</si>
  <si>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</si>
  <si>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</si>
  <si>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</si>
  <si>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</si>
  <si>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</si>
  <si>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</si>
  <si>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</si>
  <si>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</si>
  <si>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</si>
  <si>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</si>
  <si>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</si>
  <si>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</si>
  <si>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</si>
  <si>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</si>
  <si>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</si>
  <si>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</si>
  <si>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</si>
  <si>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</si>
  <si>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</si>
  <si>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</si>
  <si>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</si>
  <si>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</si>
  <si>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</si>
  <si>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</si>
  <si>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</si>
  <si>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</si>
  <si>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</si>
  <si>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</si>
  <si>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</si>
  <si>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</si>
  <si>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</si>
  <si>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</si>
  <si>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</si>
  <si>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</si>
  <si>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</si>
  <si>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</si>
  <si>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</si>
  <si>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</si>
  <si>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</si>
  <si>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</si>
  <si>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</si>
  <si>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</si>
  <si>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</si>
  <si>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</si>
  <si>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</si>
  <si>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</si>
  <si>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</si>
  <si>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</si>
  <si>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</si>
  <si>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</si>
  <si>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</si>
  <si>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</si>
  <si>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</si>
  <si>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</si>
  <si>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</si>
  <si>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</si>
  <si>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</si>
  <si>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</si>
  <si>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</si>
  <si>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</si>
  <si>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</si>
  <si>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</si>
  <si>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</si>
  <si>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</si>
  <si>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</si>
  <si>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</si>
  <si>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</si>
  <si>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</si>
  <si>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</si>
  <si>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</si>
  <si>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</si>
  <si>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</si>
  <si>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</si>
  <si>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</si>
  <si>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</si>
  <si>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</si>
  <si>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</si>
  <si>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</si>
  <si>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</si>
  <si>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</si>
  <si>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</si>
  <si>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</si>
  <si>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</si>
  <si>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</si>
  <si>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</si>
  <si>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</si>
  <si>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</si>
  <si>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</si>
  <si>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</si>
  <si>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</si>
  <si>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</si>
  <si>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</si>
  <si>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</si>
  <si>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</si>
  <si>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</si>
  <si>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</si>
  <si>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</si>
  <si>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</si>
  <si>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</si>
  <si>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</si>
  <si>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</si>
  <si>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</si>
  <si>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</si>
  <si>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</si>
  <si>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</si>
  <si>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</si>
  <si>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</si>
  <si>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</si>
  <si>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</si>
  <si>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</si>
  <si>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</si>
  <si>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</si>
  <si>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</si>
  <si>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</si>
  <si>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</si>
  <si>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</si>
  <si>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</si>
  <si>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</si>
  <si>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</si>
  <si>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</si>
  <si>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</si>
  <si>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</si>
  <si>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</si>
  <si>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</si>
  <si>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</si>
  <si>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</si>
  <si>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</si>
  <si>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</si>
  <si>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</si>
  <si>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</si>
  <si>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</si>
  <si>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</si>
  <si>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</si>
  <si>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</si>
  <si>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</si>
  <si>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</si>
  <si>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</si>
  <si>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</si>
  <si>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</si>
  <si>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</si>
  <si>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</si>
  <si>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</si>
  <si>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</si>
  <si>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</si>
  <si>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</si>
  <si>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</si>
  <si>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</si>
  <si>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</si>
  <si>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</si>
  <si>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</si>
  <si>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</si>
  <si>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</si>
  <si>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</si>
  <si>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</si>
  <si>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</si>
  <si>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</si>
  <si>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</si>
  <si>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</si>
  <si>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</si>
  <si>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</si>
  <si>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</si>
  <si>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</si>
  <si>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</si>
  <si>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</si>
  <si>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</si>
  <si>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</si>
  <si>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</si>
  <si>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</si>
  <si>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</si>
  <si>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</si>
  <si>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</si>
  <si>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</si>
  <si>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</si>
  <si>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</si>
  <si>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</si>
  <si>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</si>
  <si>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</si>
  <si>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</si>
  <si>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</si>
  <si>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</si>
  <si>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</si>
  <si>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</si>
  <si>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</si>
  <si>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</si>
  <si>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</si>
  <si>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</si>
  <si>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</si>
  <si>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</si>
  <si>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</si>
  <si>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</si>
  <si>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</si>
  <si>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</si>
  <si>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</si>
  <si>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</si>
  <si>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</si>
  <si>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</si>
  <si>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</si>
  <si>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</si>
  <si>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</si>
  <si>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</si>
  <si>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</si>
  <si>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</si>
  <si>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</si>
  <si>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</si>
  <si>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</si>
  <si>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</si>
  <si>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</si>
  <si>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</si>
  <si>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</si>
  <si>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</si>
  <si>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</si>
  <si>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</si>
  <si>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</si>
  <si>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</si>
  <si>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</si>
  <si>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</si>
  <si>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</si>
  <si>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</si>
  <si>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</si>
  <si>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</si>
  <si>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</si>
  <si>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</si>
  <si>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</si>
  <si>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</si>
  <si>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</si>
  <si>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</si>
  <si>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</si>
  <si>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</si>
  <si>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</si>
  <si>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</si>
  <si>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</si>
  <si>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</si>
  <si>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</si>
  <si>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</si>
  <si>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</si>
  <si>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</si>
  <si>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</si>
  <si>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</si>
  <si>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</si>
  <si>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</si>
  <si>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</si>
  <si>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</si>
  <si>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</si>
  <si>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</si>
  <si>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</si>
  <si>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</si>
  <si>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</si>
  <si>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</si>
  <si>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</si>
  <si>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</si>
  <si>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</si>
  <si>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</si>
  <si>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</si>
  <si>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</si>
  <si>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</si>
  <si>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</si>
  <si>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</si>
  <si>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</si>
  <si>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</si>
  <si>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</si>
  <si>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</si>
  <si>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</si>
  <si>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</si>
  <si>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</si>
  <si>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</si>
  <si>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</si>
  <si>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</si>
  <si>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</si>
  <si>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</si>
  <si>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</si>
  <si>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</si>
  <si>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</si>
  <si>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</si>
  <si>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</si>
  <si>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</si>
  <si>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</si>
  <si>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</si>
  <si>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</si>
  <si>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</si>
  <si>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</si>
  <si>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</si>
  <si>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</si>
  <si>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</si>
  <si>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</si>
  <si>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</si>
  <si>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</si>
  <si>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</si>
  <si>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</si>
  <si>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</si>
  <si>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</si>
  <si>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</si>
  <si>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</si>
  <si>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</si>
  <si>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</si>
  <si>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</si>
  <si>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</si>
  <si>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</si>
  <si>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</si>
  <si>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</si>
  <si>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</si>
  <si>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</si>
  <si>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</si>
  <si>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</si>
  <si>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</si>
  <si>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</si>
  <si>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</si>
  <si>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</si>
  <si>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</si>
  <si>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</si>
  <si>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</si>
  <si>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</si>
  <si>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</si>
  <si>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</si>
  <si>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</si>
  <si>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</si>
  <si>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</si>
  <si>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</si>
  <si>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</si>
  <si>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</si>
  <si>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</si>
  <si>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</si>
  <si>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</si>
  <si>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</si>
  <si>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</si>
  <si>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</si>
  <si>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</si>
  <si>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</si>
  <si>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</si>
  <si>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</si>
  <si>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</si>
  <si>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</si>
  <si>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</si>
  <si>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</si>
  <si>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</si>
  <si>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</si>
  <si>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</si>
  <si>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</si>
  <si>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</si>
  <si>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</si>
  <si>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</si>
  <si>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</si>
  <si>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</si>
  <si>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</si>
  <si>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</si>
  <si>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</si>
  <si>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</si>
  <si>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</si>
  <si>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</si>
  <si>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</si>
  <si>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</si>
  <si>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</si>
  <si>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</si>
  <si>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</si>
  <si>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</si>
  <si>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</si>
  <si>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</si>
  <si>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</si>
  <si>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</si>
  <si>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</si>
  <si>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</si>
  <si>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</si>
  <si>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</si>
  <si>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</si>
  <si>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</si>
  <si>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</si>
  <si>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</si>
  <si>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</si>
  <si>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</si>
  <si>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</si>
  <si>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</si>
  <si>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</si>
  <si>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</si>
  <si>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</si>
  <si>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</si>
  <si>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</si>
  <si>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</si>
  <si>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</si>
  <si>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</si>
  <si>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</si>
  <si>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</si>
  <si>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</si>
  <si>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</si>
  <si>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</si>
  <si>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</si>
  <si>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</si>
  <si>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</si>
  <si>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</si>
  <si>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</si>
  <si>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</si>
  <si>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</si>
  <si>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</si>
  <si>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</si>
  <si>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</si>
  <si>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</si>
  <si>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</si>
  <si>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</si>
  <si>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</si>
  <si>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</si>
  <si>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</si>
  <si>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</si>
  <si>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</si>
  <si>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</si>
  <si>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</si>
  <si>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</si>
  <si>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</si>
  <si>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</si>
  <si>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</si>
  <si>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</si>
  <si>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</si>
  <si>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</si>
  <si>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</si>
  <si>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</si>
  <si>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</si>
  <si>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</si>
  <si>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</si>
  <si>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</si>
  <si>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</si>
  <si>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</si>
  <si>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</si>
  <si>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</si>
  <si>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</si>
  <si>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</si>
  <si>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</si>
  <si>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</si>
  <si>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</si>
  <si>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</si>
  <si>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</si>
  <si>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</si>
  <si>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</si>
  <si>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</si>
  <si>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</si>
  <si>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</si>
  <si>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</si>
  <si>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</si>
  <si>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</si>
  <si>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</si>
  <si>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</si>
  <si>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</si>
  <si>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</si>
  <si>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</si>
  <si>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</si>
  <si>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</si>
  <si>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</si>
  <si>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</si>
  <si>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</si>
  <si>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</si>
  <si>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</si>
  <si>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</si>
  <si>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</si>
  <si>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</si>
  <si>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</si>
  <si>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</si>
  <si>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</si>
  <si>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</si>
  <si>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</si>
  <si>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</si>
  <si>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</si>
  <si>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</si>
  <si>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</si>
  <si>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</si>
  <si>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</si>
  <si>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</si>
  <si>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</si>
  <si>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</si>
  <si>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</si>
  <si>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</si>
  <si>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</si>
  <si>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</si>
  <si>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</si>
  <si>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</si>
  <si>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</si>
  <si>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</si>
  <si>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</si>
  <si>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</si>
  <si>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</si>
  <si>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</si>
  <si>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</si>
  <si>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</si>
  <si>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</si>
  <si>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</si>
  <si>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</si>
  <si>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</si>
  <si>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</si>
  <si>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</si>
  <si>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</si>
  <si>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</si>
  <si>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</si>
  <si>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</si>
  <si>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</si>
  <si>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</si>
  <si>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</si>
  <si>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</si>
  <si>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</si>
  <si>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</si>
  <si>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</si>
  <si>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</si>
  <si>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</si>
  <si>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</si>
  <si>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</si>
  <si>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</si>
  <si>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</si>
  <si>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</si>
  <si>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</si>
  <si>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</si>
  <si>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</si>
  <si>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</si>
  <si>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</si>
  <si>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</si>
  <si>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</si>
  <si>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</si>
  <si>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</si>
  <si>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</si>
  <si>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</si>
  <si>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</si>
  <si>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</si>
  <si>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</si>
  <si>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</si>
  <si>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</si>
  <si>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</si>
  <si>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</si>
  <si>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</si>
  <si>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</si>
  <si>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</si>
  <si>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</si>
  <si>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</si>
  <si>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</si>
  <si>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</si>
  <si>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</si>
  <si>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</si>
  <si>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</si>
  <si>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</si>
  <si>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</si>
  <si>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</si>
  <si>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</si>
  <si>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</si>
  <si>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</si>
  <si>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</si>
  <si>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</si>
  <si>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</si>
  <si>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</si>
  <si>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</si>
  <si>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</si>
  <si>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</si>
  <si>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</si>
  <si>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</si>
  <si>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</si>
  <si>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</si>
  <si>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</si>
  <si>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</si>
  <si>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</si>
  <si>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</si>
  <si>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</si>
  <si>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</si>
  <si>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</si>
  <si>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</si>
  <si>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</si>
  <si>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</si>
  <si>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</si>
  <si>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</si>
  <si>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</si>
  <si>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</si>
  <si>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</si>
  <si>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</si>
  <si>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</si>
  <si>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</si>
  <si>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</si>
  <si>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</si>
  <si>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</si>
  <si>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</si>
  <si>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</si>
  <si>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</si>
  <si>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</si>
  <si>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</si>
  <si>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</si>
  <si>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</si>
  <si>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</si>
  <si>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</si>
  <si>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</si>
  <si>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</si>
  <si>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</si>
  <si>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</si>
  <si>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</si>
  <si>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</si>
  <si>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</si>
  <si>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</si>
  <si>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</si>
  <si>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</si>
  <si>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</si>
  <si>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</si>
  <si>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</si>
  <si>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</si>
  <si>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</si>
  <si>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</si>
  <si>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</si>
  <si>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</si>
  <si>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</si>
  <si>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</si>
  <si>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</si>
  <si>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</si>
  <si>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</si>
  <si>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</si>
  <si>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</si>
  <si>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</si>
  <si>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</si>
  <si>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</si>
  <si>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</si>
  <si>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</si>
  <si>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</si>
  <si>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</si>
  <si>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</si>
  <si>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</si>
  <si>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</si>
  <si>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</si>
  <si>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</si>
  <si>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</si>
  <si>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</si>
  <si>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</si>
  <si>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</si>
  <si>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</si>
  <si>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</si>
  <si>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</si>
  <si>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</si>
  <si>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</si>
  <si>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</si>
  <si>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</si>
  <si>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</si>
  <si>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</si>
  <si>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</si>
  <si>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</si>
  <si>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</si>
  <si>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</si>
  <si>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</si>
  <si>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</si>
  <si>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</si>
  <si>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</si>
  <si>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</si>
  <si>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</si>
  <si>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</si>
  <si>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</si>
  <si>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</si>
  <si>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</si>
  <si>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</si>
  <si>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</si>
  <si>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</si>
  <si>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</si>
  <si>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</si>
  <si>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</si>
  <si>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</si>
  <si>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</si>
  <si>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</si>
  <si>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</si>
  <si>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</si>
  <si>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</si>
  <si>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</si>
  <si>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</si>
  <si>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</si>
  <si>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</si>
  <si>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</si>
  <si>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</si>
  <si>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</si>
  <si>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</si>
  <si>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</si>
  <si>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</si>
  <si>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</si>
  <si>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</si>
  <si>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</si>
  <si>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</si>
  <si>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</si>
  <si>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</si>
  <si>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</si>
  <si>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</si>
  <si>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</si>
  <si>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</si>
  <si>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</si>
  <si>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</si>
  <si>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</si>
  <si>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</si>
  <si>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</si>
  <si>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</si>
  <si>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</si>
  <si>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</si>
  <si>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</si>
  <si>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</si>
  <si>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</si>
  <si>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</si>
  <si>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</si>
  <si>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</si>
  <si>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</si>
  <si>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</si>
  <si>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</si>
  <si>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</si>
  <si>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</si>
  <si>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</si>
  <si>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</si>
  <si>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</si>
  <si>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</si>
  <si>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</si>
  <si>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</si>
  <si>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</si>
  <si>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</si>
  <si>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</si>
  <si>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</si>
  <si>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</si>
  <si>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</si>
  <si>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</si>
  <si>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</si>
  <si>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</si>
  <si>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</si>
  <si>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</si>
  <si>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</si>
  <si>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</si>
  <si>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</si>
  <si>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</si>
  <si>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</si>
  <si>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</si>
  <si>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</si>
  <si>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</si>
  <si>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</si>
  <si>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</si>
  <si>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</si>
  <si>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</si>
  <si>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</si>
  <si>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</si>
  <si>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</si>
  <si>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</si>
  <si>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</si>
  <si>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</si>
  <si>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</si>
  <si>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</si>
  <si>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</si>
  <si>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</si>
  <si>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</si>
  <si>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</si>
  <si>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</si>
  <si>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</si>
  <si>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</si>
  <si>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</si>
  <si>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</si>
  <si>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</si>
  <si>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</si>
  <si>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</si>
  <si>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</si>
  <si>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</si>
  <si>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</si>
  <si>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</si>
  <si>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</si>
  <si>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</si>
  <si>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</si>
  <si>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</si>
  <si>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</si>
  <si>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</si>
  <si>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</si>
  <si>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</si>
  <si>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</si>
  <si>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</si>
  <si>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</si>
  <si>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</si>
  <si>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</si>
  <si>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</si>
  <si>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</si>
  <si>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</si>
  <si>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</si>
  <si>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</si>
  <si>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</si>
  <si>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</si>
  <si>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</si>
  <si>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</si>
  <si>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</si>
  <si>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</si>
  <si>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</si>
  <si>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</si>
  <si>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</si>
  <si>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</si>
  <si>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</si>
  <si>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</si>
  <si>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</si>
  <si>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</si>
  <si>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</si>
  <si>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</si>
  <si>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</si>
  <si>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</si>
  <si>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</si>
  <si>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</si>
  <si>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</si>
  <si>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</si>
  <si>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</si>
  <si>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</si>
  <si>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</si>
  <si>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</si>
  <si>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</si>
  <si>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</si>
  <si>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</si>
  <si>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</si>
  <si>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</si>
  <si>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</si>
  <si>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</si>
  <si>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</si>
  <si>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</si>
  <si>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</si>
  <si>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</si>
  <si>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</si>
  <si>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</si>
  <si>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</si>
  <si>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</si>
  <si>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</si>
  <si>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</si>
  <si>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</si>
  <si>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</si>
  <si>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</si>
  <si>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</si>
  <si>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</si>
  <si>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</si>
  <si>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</si>
  <si>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</si>
  <si>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</si>
  <si>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</si>
  <si>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</si>
  <si>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</si>
  <si>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</si>
  <si>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</si>
  <si>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</si>
  <si>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</si>
  <si>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</si>
  <si>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</si>
  <si>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</si>
  <si>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</si>
  <si>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</si>
  <si>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</si>
  <si>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</si>
  <si>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</si>
  <si>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</si>
  <si>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</si>
  <si>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</si>
  <si>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</si>
  <si>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</si>
  <si>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</si>
  <si>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</si>
  <si>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</si>
  <si>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</si>
  <si>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</si>
  <si>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</si>
  <si>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</si>
  <si>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</si>
  <si>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</si>
  <si>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</si>
  <si>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</si>
  <si>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</si>
  <si>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</si>
  <si>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</si>
  <si>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</si>
  <si>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</si>
  <si>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</si>
  <si>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</si>
  <si>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</si>
  <si>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</si>
  <si>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</si>
  <si>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</si>
  <si>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</si>
  <si>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</si>
  <si>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</si>
  <si>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</si>
  <si>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</si>
  <si>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</si>
  <si>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</si>
  <si>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</si>
  <si>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</si>
  <si>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</si>
  <si>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</si>
  <si>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</si>
  <si>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</si>
  <si>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</si>
  <si>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</si>
  <si>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</si>
  <si>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</si>
  <si>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</si>
  <si>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</si>
  <si>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</si>
  <si>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</si>
  <si>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</si>
  <si>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</si>
  <si>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</si>
  <si>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</si>
  <si>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</si>
  <si>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</si>
  <si>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</si>
  <si>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</si>
  <si>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</si>
  <si>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</si>
  <si>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</si>
  <si>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</si>
  <si>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</si>
  <si>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</si>
  <si>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</si>
  <si>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</si>
  <si>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</si>
  <si>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</si>
  <si>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</si>
  <si>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</si>
  <si>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</si>
  <si>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</si>
  <si>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</si>
  <si>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</si>
  <si>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</si>
  <si>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</si>
  <si>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</si>
  <si>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</si>
  <si>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</si>
  <si>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</si>
  <si>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</si>
  <si>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</si>
  <si>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</si>
  <si>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</si>
  <si>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</si>
  <si>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</si>
  <si>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</si>
  <si>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</si>
  <si>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</si>
  <si>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</si>
  <si>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</si>
  <si>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</si>
  <si>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</si>
  <si>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</si>
  <si>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</si>
  <si>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</si>
  <si>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</si>
  <si>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</si>
  <si>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</si>
  <si>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</si>
  <si>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</si>
  <si>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</si>
  <si>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</si>
  <si>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</si>
  <si>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</si>
  <si>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</si>
  <si>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</si>
  <si>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</si>
  <si>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</si>
  <si>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</si>
  <si>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</si>
  <si>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</si>
  <si>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</si>
  <si>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</si>
  <si>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</si>
  <si>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</si>
  <si>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</si>
  <si>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</si>
  <si>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</si>
  <si>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</si>
  <si>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</si>
  <si>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</si>
  <si>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</si>
  <si>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</si>
  <si>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</si>
  <si>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</si>
  <si>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</si>
  <si>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</si>
  <si>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</si>
  <si>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</si>
  <si>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</si>
  <si>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</si>
  <si>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</si>
  <si>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</si>
  <si>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</si>
  <si>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</si>
  <si>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</si>
  <si>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</si>
  <si>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</si>
  <si>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</si>
  <si>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</si>
  <si>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</si>
  <si>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</si>
  <si>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</si>
  <si>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</si>
  <si>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</si>
  <si>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</si>
  <si>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</si>
  <si>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</si>
  <si>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</si>
  <si>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</si>
  <si>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</si>
  <si>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</si>
  <si>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</si>
  <si>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</si>
  <si>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</si>
  <si>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</si>
  <si>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</si>
  <si>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</si>
  <si>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</si>
  <si>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</si>
  <si>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</si>
  <si>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</si>
  <si>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</si>
  <si>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</si>
  <si>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</si>
  <si>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</si>
  <si>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</si>
  <si>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</si>
  <si>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</si>
  <si>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</si>
  <si>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</si>
  <si>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</si>
  <si>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</si>
  <si>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</si>
  <si>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</si>
  <si>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</si>
  <si>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</si>
  <si>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</si>
  <si>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</si>
  <si>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</si>
  <si>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</si>
  <si>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</si>
  <si>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</si>
  <si>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</si>
  <si>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</si>
  <si>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</si>
  <si>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</si>
  <si>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</si>
  <si>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</si>
  <si>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</si>
  <si>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</si>
  <si>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</si>
  <si>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</si>
  <si>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</si>
  <si>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</si>
  <si>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</si>
  <si>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</si>
  <si>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</si>
  <si>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</si>
  <si>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</si>
  <si>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</si>
  <si>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</si>
  <si>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</si>
  <si>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</si>
  <si>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</si>
  <si>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</si>
  <si>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</si>
  <si>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</si>
  <si>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</si>
  <si>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</si>
  <si>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</si>
  <si>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</si>
  <si>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</si>
  <si>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</si>
  <si>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</si>
  <si>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</si>
  <si>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</si>
  <si>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</si>
  <si>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</si>
  <si>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</si>
  <si>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</si>
  <si>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</si>
  <si>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</si>
  <si>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</si>
  <si>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</si>
  <si>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</si>
  <si>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</si>
  <si>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</si>
  <si>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</si>
  <si>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</si>
  <si>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</si>
  <si>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</si>
  <si>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</si>
  <si>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</si>
  <si>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</si>
  <si>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</si>
  <si>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</si>
  <si>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</si>
  <si>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</si>
  <si>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</si>
  <si>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</si>
  <si>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</si>
  <si>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</si>
  <si>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</si>
  <si>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</si>
  <si>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</si>
  <si>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</si>
  <si>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</si>
  <si>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</si>
  <si>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</si>
  <si>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</si>
  <si>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</si>
  <si>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</si>
  <si>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</si>
  <si>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</si>
  <si>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</si>
  <si>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</si>
  <si>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</si>
  <si>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</si>
  <si>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</si>
  <si>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</si>
  <si>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</si>
  <si>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</si>
  <si>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</si>
  <si>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</si>
  <si>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</si>
  <si>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</si>
  <si>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</si>
  <si>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</si>
  <si>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</si>
  <si>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</si>
  <si>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</si>
  <si>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</si>
  <si>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</si>
  <si>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</si>
  <si>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</si>
  <si>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</si>
  <si>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</si>
  <si>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</si>
  <si>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</si>
  <si>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</si>
  <si>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</si>
  <si>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</si>
  <si>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</si>
  <si>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</si>
  <si>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</si>
  <si>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</si>
  <si>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</si>
  <si>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</si>
  <si>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</si>
  <si>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</si>
  <si>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</si>
  <si>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</si>
  <si>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</si>
  <si>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</si>
  <si>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</si>
  <si>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</si>
  <si>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</si>
  <si>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</si>
  <si>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</si>
  <si>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</si>
  <si>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</si>
  <si>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</si>
  <si>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</si>
  <si>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</si>
  <si>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</si>
  <si>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</si>
  <si>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</si>
  <si>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</si>
  <si>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</si>
  <si>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</si>
  <si>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</si>
  <si>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</si>
  <si>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</si>
  <si>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</si>
  <si>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</si>
  <si>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</si>
  <si>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</si>
  <si>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</si>
  <si>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</si>
  <si>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</si>
  <si>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</si>
  <si>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</si>
  <si>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</si>
  <si>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</si>
  <si>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</si>
  <si>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</si>
  <si>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</si>
  <si>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</si>
  <si>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</si>
  <si>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</si>
  <si>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</si>
  <si>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</si>
  <si>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</si>
  <si>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</si>
  <si>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</si>
  <si>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</si>
  <si>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</si>
  <si>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</si>
  <si>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</si>
  <si>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</si>
  <si>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</si>
  <si>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</si>
  <si>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</si>
  <si>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</si>
  <si>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</si>
  <si>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</si>
  <si>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</si>
  <si>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</si>
  <si>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</si>
  <si>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</si>
  <si>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</si>
  <si>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</si>
  <si>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</si>
  <si>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</si>
  <si>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</si>
  <si>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</si>
  <si>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</si>
  <si>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</si>
  <si>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</si>
  <si>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</si>
  <si>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</si>
  <si>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</si>
  <si>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</si>
  <si>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</si>
  <si>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</si>
  <si>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</si>
  <si>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</si>
  <si>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</si>
  <si>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</si>
  <si>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</si>
  <si>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</si>
  <si>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</si>
  <si>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</si>
  <si>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</si>
  <si>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</si>
  <si>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</si>
  <si>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</si>
  <si>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</si>
  <si>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</si>
  <si>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</si>
  <si>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</si>
  <si>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</si>
  <si>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</si>
  <si>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</si>
  <si>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</si>
  <si>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</si>
  <si>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</si>
  <si>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</si>
  <si>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</si>
  <si>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</si>
  <si>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</si>
  <si>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</si>
  <si>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</si>
  <si>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</si>
  <si>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</si>
  <si>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</si>
  <si>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</si>
  <si>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</si>
  <si>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</si>
  <si>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</si>
  <si>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</si>
  <si>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</si>
  <si>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</si>
  <si>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</si>
  <si>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</si>
  <si>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</si>
  <si>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</si>
  <si>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</si>
  <si>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</si>
  <si>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</si>
  <si>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</si>
  <si>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</si>
  <si>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</si>
  <si>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</si>
  <si>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</si>
  <si>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</si>
  <si>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</si>
  <si>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</si>
  <si>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</si>
  <si>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</si>
  <si>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</si>
  <si>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</si>
  <si>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</si>
  <si>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</si>
  <si>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</si>
  <si>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</si>
  <si>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</si>
  <si>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</si>
  <si>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</si>
  <si>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</si>
  <si>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</si>
  <si>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</si>
  <si>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</si>
  <si>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</si>
  <si>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</si>
  <si>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</si>
  <si>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</si>
  <si>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</si>
  <si>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</si>
  <si>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</si>
  <si>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</si>
  <si>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</si>
  <si>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</si>
  <si>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</si>
  <si>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</si>
  <si>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</si>
  <si>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</si>
  <si>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</si>
  <si>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</si>
  <si>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</si>
  <si>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</si>
  <si>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</si>
  <si>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</si>
  <si>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</si>
  <si>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</si>
  <si>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</si>
  <si>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</si>
  <si>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</si>
  <si>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</si>
  <si>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</si>
  <si>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</si>
  <si>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</si>
  <si>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</si>
  <si>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</si>
  <si>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</si>
  <si>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</si>
  <si>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</si>
  <si>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</si>
  <si>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</si>
  <si>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</si>
  <si>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</si>
  <si>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</si>
  <si>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</si>
  <si>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</si>
  <si>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</si>
  <si>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</si>
  <si>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</si>
  <si>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</si>
  <si>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</si>
  <si>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</si>
  <si>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</si>
  <si>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</si>
  <si>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</si>
  <si>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</si>
  <si>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</si>
  <si>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</si>
  <si>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</si>
  <si>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</si>
  <si>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</si>
  <si>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</si>
  <si>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</si>
  <si>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</si>
  <si>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</si>
  <si>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</si>
  <si>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</si>
  <si>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</si>
  <si>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</si>
  <si>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</si>
  <si>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</si>
  <si>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</si>
  <si>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</si>
  <si>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</si>
  <si>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</si>
  <si>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</si>
  <si>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</si>
  <si>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</si>
  <si>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</si>
  <si>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</si>
  <si>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</si>
  <si>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</si>
  <si>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</si>
  <si>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</si>
  <si>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</si>
  <si>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</si>
  <si>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</si>
  <si>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</si>
  <si>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</si>
  <si>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</si>
  <si>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</si>
  <si>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</si>
  <si>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</si>
  <si>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</si>
  <si>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</si>
  <si>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</si>
  <si>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</si>
  <si>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</si>
  <si>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</si>
  <si>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</si>
  <si>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</si>
  <si>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</si>
  <si>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</si>
  <si>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</si>
  <si>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</si>
  <si>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</si>
  <si>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</si>
  <si>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</si>
  <si>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</si>
  <si>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</si>
  <si>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</si>
  <si>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</si>
  <si>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</si>
  <si>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</si>
  <si>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</si>
  <si>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</si>
  <si>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</si>
  <si>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</si>
  <si>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</si>
  <si>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</si>
  <si>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</si>
  <si>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</si>
  <si>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</si>
  <si>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</si>
  <si>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</si>
  <si>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</si>
  <si>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</si>
  <si>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</si>
  <si>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</si>
  <si>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</si>
  <si>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</si>
  <si>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</si>
  <si>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</si>
  <si>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</si>
  <si>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</si>
  <si>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</si>
  <si>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</si>
  <si>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</si>
  <si>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</si>
  <si>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</si>
  <si>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</si>
  <si>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</si>
  <si>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</si>
  <si>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</si>
  <si>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</si>
  <si>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</si>
  <si>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</si>
  <si>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</si>
  <si>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</si>
  <si>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</si>
  <si>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</si>
  <si>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</si>
  <si>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</si>
  <si>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</si>
  <si>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</si>
  <si>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</si>
  <si>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</si>
  <si>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</si>
  <si>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</si>
  <si>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</si>
  <si>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</si>
  <si>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</si>
  <si>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</si>
  <si>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</si>
  <si>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</si>
  <si>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</si>
  <si>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</si>
  <si>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</si>
  <si>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</si>
  <si>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</si>
  <si>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</si>
  <si>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</si>
  <si>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</si>
  <si>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</si>
  <si>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</si>
  <si>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</si>
  <si>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</si>
  <si>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</si>
  <si>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</si>
  <si>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</si>
  <si>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</si>
  <si>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</si>
  <si>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</si>
  <si>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</si>
  <si>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</si>
  <si>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</si>
  <si>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</si>
  <si>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</si>
  <si>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</si>
  <si>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</si>
  <si>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</si>
  <si>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</si>
  <si>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</si>
  <si>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</si>
  <si>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</si>
  <si>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</si>
  <si>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</si>
  <si>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</si>
  <si>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</si>
  <si>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</si>
  <si>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</si>
  <si>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</si>
  <si>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</si>
  <si>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</si>
  <si>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</si>
  <si>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</si>
  <si>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</si>
  <si>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</si>
  <si>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</si>
  <si>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</si>
  <si>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</si>
  <si>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</si>
  <si>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</si>
  <si>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</si>
  <si>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</si>
  <si>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</si>
  <si>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</si>
  <si>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</si>
  <si>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</si>
  <si>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</si>
  <si>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</si>
  <si>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</si>
  <si>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</si>
  <si>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</si>
  <si>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</si>
  <si>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</si>
  <si>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</si>
  <si>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</si>
  <si>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</si>
  <si>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</si>
  <si>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</si>
  <si>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</si>
  <si>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</si>
  <si>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</si>
  <si>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</si>
  <si>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</si>
  <si>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</si>
  <si>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</si>
  <si>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</si>
  <si>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</si>
  <si>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</si>
  <si>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</si>
  <si>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</si>
  <si>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</si>
  <si>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</si>
  <si>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</si>
  <si>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</si>
  <si>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</si>
  <si>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</si>
  <si>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</si>
  <si>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</si>
  <si>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</si>
  <si>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</si>
  <si>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</si>
  <si>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</si>
  <si>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</si>
  <si>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</si>
  <si>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</si>
  <si>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</si>
  <si>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</si>
  <si>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</si>
  <si>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</si>
  <si>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</si>
  <si>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</si>
  <si>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</si>
  <si>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</si>
  <si>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</si>
  <si>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</si>
  <si>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</si>
  <si>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</si>
  <si>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</si>
  <si>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</si>
  <si>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</si>
  <si>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</si>
  <si>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</si>
  <si>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</si>
  <si>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</si>
  <si>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</si>
  <si>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</si>
  <si>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</si>
  <si>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</si>
  <si>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</si>
  <si>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</si>
  <si>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</si>
  <si>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</si>
  <si>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</si>
  <si>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</si>
  <si>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</si>
  <si>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</si>
  <si>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</si>
  <si>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</si>
  <si>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</si>
  <si>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</si>
  <si>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</si>
  <si>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</si>
  <si>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</si>
  <si>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</si>
  <si>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</si>
  <si>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</si>
  <si>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</si>
  <si>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</si>
  <si>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</si>
  <si>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</si>
  <si>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</si>
  <si>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</si>
  <si>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</si>
  <si>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</si>
  <si>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</si>
  <si>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</si>
  <si>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</si>
  <si>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</si>
  <si>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</si>
  <si>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</si>
  <si>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</si>
  <si>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</si>
  <si>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</si>
  <si>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</si>
  <si>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</si>
  <si>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</si>
  <si>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</si>
  <si>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</si>
  <si>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</si>
  <si>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</si>
  <si>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</si>
  <si>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</si>
  <si>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</si>
  <si>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</si>
  <si>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</si>
  <si>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</si>
  <si>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</si>
  <si>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</si>
  <si>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</si>
  <si>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</si>
  <si>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</si>
  <si>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</si>
  <si>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</si>
  <si>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</si>
  <si>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</si>
  <si>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</si>
  <si>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</si>
  <si>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</si>
  <si>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</si>
  <si>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</si>
  <si>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</si>
  <si>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</si>
  <si>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</si>
  <si>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</si>
  <si>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</si>
  <si>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</si>
  <si>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</si>
  <si>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</si>
  <si>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</si>
  <si>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</si>
  <si>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</si>
  <si>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</si>
  <si>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</si>
  <si>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</si>
  <si>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</si>
  <si>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</si>
  <si>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</si>
  <si>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</si>
  <si>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</si>
  <si>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</si>
  <si>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</si>
  <si>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</si>
  <si>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</si>
  <si>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</si>
  <si>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</si>
  <si>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</si>
  <si>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</si>
  <si>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</si>
  <si>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</si>
  <si>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</si>
  <si>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</si>
  <si>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</si>
  <si>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</si>
  <si>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</si>
  <si>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</si>
  <si>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</si>
  <si>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</si>
  <si>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</si>
  <si>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</si>
  <si>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</si>
  <si>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</si>
  <si>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</si>
  <si>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</si>
  <si>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</si>
  <si>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</si>
  <si>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</si>
  <si>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</si>
  <si>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</si>
  <si>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</si>
  <si>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</si>
  <si>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</si>
  <si>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</si>
  <si>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</si>
  <si>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</si>
  <si>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</si>
  <si>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</si>
  <si>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</si>
  <si>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</si>
  <si>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</si>
  <si>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</si>
  <si>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</si>
  <si>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</si>
  <si>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</si>
  <si>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</si>
  <si>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</si>
  <si>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</si>
  <si>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</si>
  <si>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</si>
  <si>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</si>
  <si>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</si>
  <si>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</si>
  <si>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</si>
  <si>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</si>
  <si>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</si>
  <si>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</si>
  <si>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</si>
  <si>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</si>
  <si>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</si>
  <si>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</si>
  <si>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</si>
  <si>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</si>
  <si>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</si>
  <si>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</si>
  <si>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</si>
  <si>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</si>
  <si>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</si>
  <si>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</si>
  <si>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</si>
  <si>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</si>
  <si>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</si>
  <si>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</si>
  <si>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</si>
  <si>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</si>
  <si>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</si>
  <si>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</si>
  <si>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</si>
  <si>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</si>
  <si>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</si>
  <si>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</si>
  <si>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</si>
  <si>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</si>
  <si>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</si>
  <si>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</si>
  <si>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</si>
  <si>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</si>
  <si>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</si>
  <si>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</si>
  <si>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</si>
  <si>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</si>
  <si>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</si>
  <si>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</si>
  <si>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</si>
  <si>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</si>
  <si>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</si>
  <si>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</si>
  <si>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</si>
  <si>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</si>
  <si>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</si>
  <si>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</si>
  <si>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</si>
  <si>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</si>
  <si>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</si>
  <si>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</si>
  <si>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</si>
  <si>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</si>
  <si>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</si>
  <si>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</si>
  <si>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</si>
  <si>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</si>
  <si>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</si>
  <si>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</si>
  <si>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</si>
  <si>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</si>
  <si>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</si>
  <si>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</si>
  <si>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</si>
  <si>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</si>
  <si>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</si>
  <si>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</si>
  <si>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</si>
  <si>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</si>
  <si>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</si>
  <si>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</si>
  <si>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</si>
  <si>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</si>
  <si>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</si>
  <si>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</si>
  <si>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</si>
  <si>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</si>
  <si>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</si>
  <si>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</si>
  <si>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</si>
  <si>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</si>
  <si>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</si>
  <si>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</si>
  <si>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</si>
  <si>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</si>
  <si>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</si>
  <si>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</si>
  <si>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</si>
  <si>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</si>
  <si>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</si>
  <si>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</si>
  <si>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</si>
  <si>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</si>
  <si>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</si>
  <si>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</si>
  <si>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</si>
  <si>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</si>
  <si>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</si>
  <si>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</si>
  <si>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</si>
  <si>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</si>
  <si>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</si>
  <si>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</si>
  <si>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</si>
  <si>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</si>
  <si>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</si>
  <si>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</si>
  <si>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</si>
  <si>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</si>
  <si>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</si>
  <si>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</si>
  <si>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</si>
  <si>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</si>
  <si>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</si>
  <si>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</si>
  <si>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</si>
  <si>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</si>
  <si>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</si>
  <si>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</si>
  <si>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</si>
  <si>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</si>
  <si>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</si>
  <si>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</si>
  <si>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</si>
  <si>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</si>
  <si>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</si>
  <si>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</si>
  <si>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</si>
  <si>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</si>
  <si>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</si>
  <si>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</si>
  <si>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</si>
  <si>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</si>
  <si>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</si>
  <si>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</si>
  <si>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</si>
  <si>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</si>
  <si>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</si>
  <si>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</si>
  <si>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</si>
  <si>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</si>
  <si>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</si>
  <si>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</si>
  <si>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</si>
  <si>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</si>
  <si>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</si>
  <si>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</si>
  <si>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</si>
  <si>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</si>
  <si>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</si>
  <si>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</si>
  <si>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</si>
  <si>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</si>
  <si>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</si>
  <si>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</si>
  <si>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</si>
  <si>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</si>
  <si>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</si>
  <si>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</si>
  <si>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</si>
  <si>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</si>
  <si>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</si>
  <si>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</si>
  <si>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</si>
  <si>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</si>
  <si>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</si>
  <si>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</si>
  <si>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</si>
  <si>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</si>
  <si>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</si>
  <si>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</si>
  <si>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</si>
  <si>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</si>
  <si>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</si>
  <si>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</si>
  <si>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</si>
  <si>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</si>
  <si>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</si>
  <si>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</si>
  <si>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</si>
  <si>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</si>
  <si>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</si>
  <si>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</si>
  <si>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</si>
  <si>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</si>
  <si>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</si>
  <si>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</si>
  <si>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</si>
  <si>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</si>
  <si>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</si>
  <si>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</si>
  <si>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</si>
  <si>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</si>
  <si>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</si>
  <si>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</si>
  <si>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</si>
  <si>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</si>
  <si>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</si>
  <si>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</si>
  <si>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</si>
  <si>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</si>
  <si>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</si>
  <si>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</si>
  <si>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</si>
  <si>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</si>
  <si>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</si>
  <si>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</si>
  <si>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</si>
  <si>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</si>
  <si>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</si>
  <si>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</si>
  <si>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</si>
  <si>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</si>
  <si>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</si>
  <si>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</si>
  <si>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</si>
  <si>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</si>
  <si>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</si>
  <si>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</si>
  <si>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</si>
  <si>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</si>
  <si>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</si>
  <si>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</si>
  <si>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</si>
  <si>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</si>
  <si>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</si>
  <si>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</si>
  <si>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</si>
  <si>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</si>
  <si>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</si>
  <si>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</si>
  <si>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</si>
  <si>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</si>
  <si>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</si>
  <si>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</si>
  <si>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</si>
  <si>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</si>
  <si>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</si>
  <si>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</si>
  <si>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</si>
  <si>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</si>
  <si>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</si>
  <si>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</si>
  <si>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</si>
  <si>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</si>
  <si>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</si>
  <si>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</si>
  <si>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</si>
  <si>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</si>
  <si>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</si>
  <si>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</si>
  <si>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</si>
  <si>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</si>
  <si>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</si>
  <si>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</si>
  <si>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</si>
  <si>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</si>
  <si>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</si>
  <si>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</si>
  <si>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</si>
  <si>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</si>
  <si>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</si>
  <si>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</si>
  <si>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</si>
  <si>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</si>
  <si>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</si>
  <si>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</si>
  <si>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</si>
  <si>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</si>
  <si>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</si>
  <si>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</si>
  <si>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</si>
  <si>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</si>
  <si>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</si>
  <si>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</si>
  <si>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</si>
  <si>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</si>
  <si>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</si>
  <si>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</si>
  <si>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</si>
  <si>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</si>
  <si>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</si>
  <si>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</si>
  <si>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</si>
  <si>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</si>
  <si>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</si>
  <si>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</si>
  <si>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</si>
  <si>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</si>
  <si>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</si>
  <si>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</si>
  <si>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</si>
  <si>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</si>
  <si>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</si>
  <si>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</si>
  <si>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</si>
  <si>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</si>
  <si>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</si>
  <si>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</si>
  <si>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</si>
  <si>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</si>
  <si>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</si>
  <si>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</si>
  <si>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</si>
  <si>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</si>
  <si>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</si>
  <si>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</si>
  <si>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</si>
  <si>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</si>
  <si>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</si>
  <si>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</si>
  <si>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</si>
  <si>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</si>
  <si>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</si>
  <si>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</si>
  <si>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</si>
  <si>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</si>
  <si>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</si>
  <si>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</si>
  <si>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</si>
  <si>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</si>
  <si>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</si>
  <si>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</si>
  <si>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</si>
  <si>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</si>
  <si>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</si>
  <si>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</si>
  <si>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</si>
  <si>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</si>
  <si>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</si>
  <si>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</si>
  <si>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</si>
  <si>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</si>
  <si>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</si>
  <si>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</si>
  <si>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</si>
  <si>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</si>
  <si>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</si>
  <si>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</si>
  <si>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</si>
  <si>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</si>
  <si>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</si>
  <si>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</si>
  <si>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</si>
  <si>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</si>
  <si>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</si>
  <si>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</si>
  <si>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</si>
  <si>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</si>
  <si>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</si>
  <si>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</si>
  <si>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</si>
  <si>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</si>
  <si>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</si>
  <si>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</si>
  <si>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</si>
  <si>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</si>
  <si>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</si>
  <si>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</si>
  <si>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</si>
  <si>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</si>
  <si>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</si>
  <si>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</si>
  <si>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</si>
  <si>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</si>
  <si>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</si>
  <si>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</si>
  <si>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</si>
  <si>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</si>
  <si>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</si>
  <si>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</si>
  <si>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</si>
  <si>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</si>
  <si>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</si>
  <si>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</si>
  <si>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</si>
  <si>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</si>
  <si>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</si>
  <si>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</si>
  <si>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</si>
  <si>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</si>
  <si>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</si>
  <si>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</si>
  <si>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</si>
  <si>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</si>
  <si>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</si>
  <si>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</si>
  <si>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</si>
  <si>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</si>
  <si>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</si>
  <si>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</si>
  <si>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</si>
  <si>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</si>
  <si>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</si>
  <si>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</si>
  <si>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</si>
  <si>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</si>
  <si>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</si>
  <si>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</si>
  <si>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</si>
  <si>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</si>
  <si>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</si>
  <si>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</si>
  <si>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</si>
  <si>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</si>
  <si>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</si>
  <si>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</si>
  <si>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</si>
  <si>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</si>
  <si>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</si>
  <si>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</si>
  <si>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</si>
  <si>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</si>
  <si>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</si>
  <si>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</si>
  <si>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</si>
  <si>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</si>
  <si>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</si>
  <si>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</si>
  <si>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</si>
  <si>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</si>
  <si>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</si>
  <si>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</si>
  <si>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</si>
  <si>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</si>
  <si>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</si>
  <si>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</si>
  <si>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</si>
  <si>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</si>
  <si>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</si>
  <si>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</si>
  <si>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</si>
  <si>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</si>
  <si>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</si>
  <si>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</si>
  <si>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</si>
  <si>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</si>
  <si>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</si>
  <si>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</si>
  <si>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</si>
  <si>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</si>
  <si>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</si>
  <si>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</si>
  <si>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</si>
  <si>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</si>
  <si>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</si>
  <si>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</si>
  <si>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</si>
  <si>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</si>
  <si>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</si>
  <si>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</si>
  <si>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</si>
  <si>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</si>
  <si>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</si>
  <si>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</si>
  <si>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</si>
  <si>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</si>
  <si>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</si>
  <si>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</si>
  <si>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</si>
  <si>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</si>
  <si>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</si>
  <si>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</si>
  <si>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</si>
  <si>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</si>
  <si>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</si>
  <si>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</si>
  <si>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</si>
  <si>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</si>
  <si>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</si>
  <si>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</si>
  <si>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</si>
  <si>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</si>
  <si>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</si>
  <si>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</si>
  <si>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</si>
  <si>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</si>
  <si>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</si>
  <si>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</si>
  <si>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</si>
  <si>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</si>
  <si>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</si>
  <si>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</si>
  <si>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</si>
  <si>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</si>
  <si>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</si>
  <si>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</si>
  <si>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</si>
  <si>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</si>
  <si>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</si>
  <si>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</si>
  <si>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</si>
  <si>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</si>
  <si>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</si>
  <si>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</si>
  <si>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</si>
  <si>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</si>
  <si>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</si>
  <si>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</si>
  <si>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</si>
  <si>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</si>
  <si>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</si>
  <si>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</si>
  <si>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</si>
  <si>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</si>
  <si>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</si>
  <si>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</si>
  <si>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</si>
  <si>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</si>
  <si>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</si>
  <si>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</si>
  <si>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</si>
  <si>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</si>
  <si>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</si>
  <si>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</si>
  <si>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</si>
  <si>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</si>
  <si>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</si>
  <si>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</si>
  <si>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</si>
  <si>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</si>
  <si>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</si>
  <si>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</si>
  <si>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</si>
  <si>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</si>
  <si>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</si>
  <si>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</si>
  <si>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</si>
  <si>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</si>
  <si>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</si>
  <si>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</si>
  <si>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</si>
  <si>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</si>
  <si>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</si>
  <si>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</si>
  <si>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</si>
  <si>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</si>
  <si>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</si>
  <si>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</si>
  <si>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</si>
  <si>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</si>
  <si>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</si>
  <si>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</si>
  <si>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</si>
  <si>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</si>
  <si>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</si>
  <si>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</si>
  <si>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</si>
  <si>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</si>
  <si>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</si>
  <si>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</si>
  <si>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</si>
  <si>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</si>
  <si>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</si>
  <si>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</si>
  <si>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</si>
  <si>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</si>
  <si>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</si>
  <si>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</si>
  <si>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</si>
  <si>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</si>
  <si>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</si>
  <si>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</si>
  <si>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</si>
  <si>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</si>
  <si>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</si>
  <si>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</si>
  <si>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</si>
  <si>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</si>
  <si>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</si>
  <si>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</si>
  <si>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</si>
  <si>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</si>
  <si>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</si>
  <si>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</si>
  <si>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</si>
  <si>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</si>
  <si>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</si>
  <si>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</si>
  <si>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</si>
  <si>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</si>
  <si>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</si>
  <si>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</si>
  <si>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</si>
  <si>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</si>
  <si>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</si>
  <si>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</si>
  <si>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</si>
  <si>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</si>
  <si>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</si>
  <si>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</si>
  <si>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</si>
  <si>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</si>
  <si>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</si>
  <si>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</si>
  <si>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</si>
  <si>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</si>
  <si>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</si>
  <si>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</si>
  <si>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</si>
  <si>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</si>
  <si>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</si>
  <si>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</si>
  <si>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</si>
  <si>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</si>
  <si>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</si>
  <si>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</si>
  <si>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</si>
  <si>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</si>
  <si>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</si>
  <si>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</si>
  <si>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</si>
  <si>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</si>
  <si>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</si>
  <si>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</si>
  <si>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</si>
  <si>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</si>
  <si>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</si>
  <si>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</si>
  <si>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</si>
  <si>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</si>
  <si>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</si>
  <si>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</si>
  <si>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</si>
  <si>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</si>
  <si>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</si>
  <si>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</si>
  <si>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</si>
  <si>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</si>
  <si>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</si>
  <si>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</si>
  <si>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</si>
  <si>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</si>
  <si>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</si>
  <si>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</si>
  <si>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</si>
  <si>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</si>
  <si>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</si>
  <si>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</si>
  <si>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</si>
  <si>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</si>
  <si>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</si>
  <si>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</si>
  <si>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</si>
  <si>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</si>
  <si>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</si>
  <si>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</si>
  <si>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</si>
  <si>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</si>
  <si>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</si>
  <si>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</si>
  <si>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</si>
  <si>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</si>
  <si>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</si>
  <si>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</si>
  <si>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</si>
  <si>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</si>
  <si>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</si>
  <si>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</si>
  <si>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</si>
  <si>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</si>
  <si>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</si>
  <si>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</si>
  <si>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</si>
  <si>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</si>
  <si>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</si>
  <si>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</si>
  <si>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</si>
  <si>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</si>
  <si>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</si>
  <si>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</si>
  <si>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</si>
  <si>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</si>
  <si>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</si>
  <si>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</si>
  <si>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</si>
  <si>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</si>
  <si>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</si>
  <si>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</si>
  <si>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</si>
  <si>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</si>
  <si>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</si>
  <si>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</si>
  <si>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</si>
  <si>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</si>
  <si>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</si>
  <si>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</si>
  <si>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</si>
  <si>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</si>
  <si>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</si>
  <si>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</si>
  <si>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</si>
  <si>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</si>
  <si>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</si>
  <si>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</si>
  <si>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</si>
  <si>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</si>
  <si>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</si>
  <si>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</si>
  <si>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</si>
  <si>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</si>
  <si>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</si>
  <si>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</si>
  <si>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</si>
  <si>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</si>
  <si>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</si>
  <si>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</si>
  <si>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</si>
  <si>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</si>
  <si>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</si>
  <si>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</si>
  <si>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</si>
  <si>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</si>
  <si>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</si>
  <si>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</si>
  <si>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</si>
  <si>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</si>
  <si>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</si>
  <si>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</si>
  <si>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</si>
  <si>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</si>
  <si>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</si>
  <si>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</si>
  <si>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</si>
  <si>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</si>
  <si>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</si>
  <si>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</si>
  <si>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</si>
  <si>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</si>
  <si>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</si>
  <si>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</si>
  <si>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</si>
  <si>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</si>
  <si>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</si>
  <si>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</si>
  <si>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</si>
  <si>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</si>
  <si>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</si>
  <si>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</si>
  <si>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</si>
  <si>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</si>
  <si>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</si>
  <si>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</si>
  <si>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</si>
  <si>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</si>
  <si>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</si>
  <si>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</si>
  <si>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</si>
  <si>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</si>
  <si>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</si>
  <si>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</si>
  <si>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</si>
  <si>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</si>
  <si>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</si>
  <si>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</si>
  <si>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</si>
  <si>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</si>
  <si>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</si>
  <si>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</si>
  <si>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</si>
  <si>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</si>
  <si>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</si>
  <si>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</si>
  <si>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</si>
  <si>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</si>
  <si>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</si>
  <si>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</si>
  <si>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</si>
  <si>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</si>
  <si>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</si>
  <si>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</si>
  <si>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</si>
  <si>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</si>
  <si>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</si>
  <si>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</si>
  <si>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</si>
  <si>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</si>
  <si>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</si>
  <si>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</si>
  <si>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</si>
  <si>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</si>
  <si>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</si>
  <si>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</si>
  <si>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</si>
  <si>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</si>
  <si>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</si>
  <si>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</si>
  <si>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</si>
  <si>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</si>
  <si>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</si>
  <si>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</si>
  <si>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</si>
  <si>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</si>
  <si>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</si>
  <si>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</si>
  <si>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</si>
  <si>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</si>
  <si>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</si>
  <si>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</si>
  <si>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</si>
  <si>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</si>
  <si>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</si>
  <si>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</si>
  <si>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</si>
  <si>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</si>
  <si>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</si>
  <si>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</si>
  <si>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</si>
  <si>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</si>
  <si>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</si>
  <si>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</si>
  <si>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</si>
  <si>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</si>
  <si>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</si>
  <si>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</si>
  <si>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</si>
  <si>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</si>
  <si>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</si>
  <si>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</si>
  <si>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</si>
  <si>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</si>
  <si>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</si>
  <si>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</si>
  <si>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</si>
  <si>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</si>
  <si>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</si>
  <si>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</si>
  <si>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</si>
  <si>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</si>
  <si>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</si>
  <si>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</si>
  <si>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</si>
  <si>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</si>
  <si>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</si>
  <si>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</si>
  <si>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</si>
  <si>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</si>
  <si>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</si>
  <si>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</si>
  <si>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</si>
  <si>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</si>
  <si>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</si>
  <si>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</si>
  <si>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</si>
  <si>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</si>
  <si>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</si>
  <si>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</si>
  <si>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</si>
  <si>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</si>
  <si>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</si>
  <si>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</si>
  <si>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</si>
  <si>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</si>
  <si>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</si>
  <si>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</si>
  <si>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</si>
  <si>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</si>
  <si>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</si>
  <si>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</si>
  <si>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</si>
  <si>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</si>
  <si>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</si>
  <si>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</si>
  <si>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</si>
  <si>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</si>
  <si>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</si>
  <si>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</si>
  <si>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</si>
  <si>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</si>
  <si>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</si>
  <si>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</si>
  <si>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</si>
  <si>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</si>
  <si>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</si>
  <si>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</si>
  <si>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</si>
  <si>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</si>
  <si>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</si>
  <si>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</si>
  <si>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</si>
  <si>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</si>
  <si>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</si>
  <si>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</si>
  <si>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</si>
  <si>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</si>
  <si>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</si>
  <si>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</si>
  <si>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</si>
  <si>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</si>
  <si>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</si>
  <si>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</si>
  <si>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</si>
  <si>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</si>
  <si>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</si>
  <si>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</si>
  <si>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</si>
  <si>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</si>
  <si>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</si>
  <si>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</si>
  <si>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</si>
  <si>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</si>
  <si>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</si>
  <si>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</si>
  <si>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</si>
  <si>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</si>
  <si>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</si>
  <si>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</si>
  <si>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</si>
  <si>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</si>
  <si>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</si>
  <si>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</si>
  <si>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</si>
  <si>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</si>
  <si>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</si>
  <si>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</si>
  <si>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</si>
  <si>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</si>
  <si>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</si>
  <si>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</si>
  <si>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</si>
  <si>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</si>
  <si>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</si>
  <si>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</si>
  <si>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</si>
  <si>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</si>
  <si>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</si>
  <si>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</si>
  <si>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</si>
  <si>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</si>
  <si>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</si>
  <si>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</si>
  <si>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</si>
  <si>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</si>
  <si>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</si>
  <si>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</si>
  <si>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</si>
  <si>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</si>
  <si>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</si>
  <si>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</si>
  <si>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</si>
  <si>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</si>
  <si>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</si>
  <si>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</si>
  <si>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</si>
  <si>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</si>
  <si>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</si>
  <si>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</si>
  <si>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</si>
  <si>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</si>
  <si>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</si>
  <si>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</si>
  <si>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</si>
  <si>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</si>
  <si>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</si>
  <si>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</si>
  <si>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</si>
  <si>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</si>
  <si>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</si>
  <si>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</si>
  <si>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</si>
  <si>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</si>
  <si>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</si>
  <si>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</si>
  <si>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</si>
  <si>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</si>
  <si>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</si>
  <si>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</si>
  <si>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</si>
  <si>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</si>
  <si>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</si>
  <si>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</si>
  <si>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</si>
  <si>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</si>
  <si>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</si>
  <si>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</si>
  <si>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</si>
  <si>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</si>
  <si>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</si>
  <si>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</si>
  <si>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</si>
  <si>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</si>
  <si>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</si>
  <si>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</si>
  <si>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</si>
  <si>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</si>
  <si>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</si>
  <si>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</si>
  <si>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</si>
  <si>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</si>
  <si>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</si>
  <si>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</si>
  <si>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</si>
  <si>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</si>
  <si>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</si>
  <si>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</si>
  <si>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</si>
  <si>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</si>
  <si>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</si>
  <si>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</si>
  <si>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</si>
  <si>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</si>
  <si>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</si>
  <si>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</si>
  <si>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</si>
  <si>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</si>
  <si>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</si>
  <si>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</si>
  <si>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</si>
  <si>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</si>
  <si>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</si>
  <si>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</si>
  <si>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</si>
  <si>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</si>
  <si>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</si>
  <si>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</si>
  <si>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</si>
  <si>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</si>
  <si>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</si>
  <si>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</si>
  <si>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</si>
  <si>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</si>
  <si>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</si>
  <si>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</si>
  <si>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</si>
  <si>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</si>
  <si>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</si>
  <si>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</si>
  <si>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</si>
  <si>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</si>
  <si>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</si>
  <si>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</si>
  <si>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</si>
  <si>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</si>
  <si>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</si>
  <si>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</si>
  <si>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</si>
  <si>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</si>
  <si>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</si>
  <si>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</si>
  <si>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</si>
  <si>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</si>
  <si>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</si>
  <si>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</si>
  <si>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</si>
  <si>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</si>
  <si>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</si>
  <si>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</si>
  <si>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</si>
  <si>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</si>
  <si>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</si>
  <si>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</si>
  <si>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</si>
  <si>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</si>
  <si>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</si>
  <si>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</si>
  <si>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</si>
  <si>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</si>
  <si>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</si>
  <si>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</si>
  <si>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</si>
  <si>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</si>
  <si>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</si>
  <si>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</si>
  <si>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</si>
  <si>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</si>
  <si>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</si>
  <si>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</si>
  <si>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</si>
  <si>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</si>
  <si>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</si>
  <si>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</si>
  <si>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</si>
  <si>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</si>
  <si>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</si>
  <si>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</si>
  <si>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</si>
  <si>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</si>
  <si>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</si>
  <si>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</si>
  <si>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</si>
  <si>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</si>
  <si>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</si>
  <si>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</si>
  <si>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</si>
  <si>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</si>
  <si>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</si>
  <si>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</si>
  <si>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</si>
  <si>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</si>
  <si>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</si>
  <si>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</si>
  <si>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</si>
  <si>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</si>
  <si>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</si>
  <si>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</si>
  <si>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</si>
  <si>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</si>
  <si>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</si>
  <si>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</si>
  <si>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</si>
  <si>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</si>
  <si>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</si>
  <si>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</si>
  <si>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</si>
  <si>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</si>
  <si>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</si>
  <si>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</si>
  <si>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</si>
  <si>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</si>
  <si>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</si>
  <si>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</si>
  <si>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</si>
  <si>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</si>
  <si>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</si>
  <si>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</si>
  <si>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</si>
  <si>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</si>
  <si>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</si>
  <si>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</si>
  <si>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</si>
  <si>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</si>
  <si>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</si>
  <si>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</si>
  <si>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</si>
  <si>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</si>
  <si>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</si>
  <si>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</si>
  <si>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</si>
  <si>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</si>
  <si>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</si>
  <si>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</si>
  <si>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</si>
  <si>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</si>
  <si>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</si>
  <si>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</si>
  <si>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</si>
  <si>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</si>
  <si>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</si>
  <si>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</si>
  <si>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</si>
  <si>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</si>
  <si>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</si>
  <si>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</si>
  <si>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</si>
  <si>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</si>
  <si>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</si>
  <si>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</si>
  <si>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</si>
  <si>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</si>
  <si>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</si>
  <si>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</si>
  <si>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</si>
  <si>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</si>
  <si>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</si>
  <si>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</si>
  <si>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</si>
  <si>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</si>
  <si>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</si>
  <si>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</si>
  <si>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</si>
  <si>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</si>
  <si>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</si>
  <si>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</si>
  <si>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</si>
  <si>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</si>
  <si>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</si>
  <si>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</si>
  <si>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</si>
  <si>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</si>
  <si>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</si>
  <si>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</si>
  <si>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</si>
  <si>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</si>
  <si>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</si>
  <si>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</si>
  <si>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</si>
  <si>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</si>
  <si>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</si>
  <si>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</si>
  <si>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</si>
  <si>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</si>
  <si>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</si>
  <si>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</si>
  <si>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</si>
  <si>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</si>
  <si>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</si>
  <si>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</si>
  <si>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</si>
  <si>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</si>
  <si>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</si>
  <si>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</si>
  <si>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</si>
  <si>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</si>
  <si>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</si>
  <si>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</si>
  <si>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</si>
  <si>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</si>
  <si>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</si>
  <si>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</si>
  <si>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</si>
  <si>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</si>
  <si>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</si>
  <si>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</si>
  <si>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</si>
  <si>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</si>
  <si>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</si>
  <si>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</si>
  <si>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</si>
  <si>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</si>
  <si>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</si>
  <si>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</si>
  <si>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</si>
  <si>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</si>
  <si>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</si>
  <si>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</si>
  <si>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</si>
  <si>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</si>
  <si>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</si>
  <si>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</si>
  <si>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</si>
  <si>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</si>
  <si>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</si>
  <si>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</si>
  <si>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</si>
  <si>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</si>
  <si>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</si>
  <si>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</si>
  <si>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</si>
  <si>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</si>
  <si>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</si>
  <si>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</si>
  <si>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</si>
  <si>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</si>
  <si>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</si>
  <si>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</si>
  <si>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</si>
  <si>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</si>
  <si>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</si>
  <si>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</si>
  <si>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</si>
  <si>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</si>
  <si>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</si>
  <si>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</si>
  <si>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</si>
  <si>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</si>
  <si>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</si>
  <si>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</si>
  <si>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</si>
  <si>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</si>
  <si>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</si>
  <si>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</si>
  <si>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</si>
  <si>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</si>
  <si>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</si>
  <si>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</si>
  <si>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</si>
  <si>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</si>
  <si>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</si>
  <si>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</si>
  <si>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</si>
  <si>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</si>
  <si>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</si>
  <si>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</si>
  <si>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</si>
  <si>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</si>
  <si>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</si>
  <si>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</si>
  <si>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</si>
  <si>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</si>
  <si>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</si>
  <si>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</si>
  <si>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</si>
  <si>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</si>
  <si>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</si>
  <si>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</si>
  <si>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</si>
  <si>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</si>
  <si>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</si>
  <si>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</si>
  <si>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</si>
  <si>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</si>
  <si>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</si>
  <si>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</si>
  <si>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</si>
  <si>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</si>
  <si>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</si>
  <si>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</si>
  <si>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</si>
  <si>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</si>
  <si>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</si>
  <si>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</si>
  <si>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</si>
  <si>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</si>
  <si>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</si>
  <si>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</si>
  <si>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</si>
  <si>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</si>
  <si>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</si>
  <si>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</si>
  <si>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</si>
  <si>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</si>
  <si>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</si>
  <si>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</si>
  <si>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</si>
  <si>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</si>
  <si>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</si>
  <si>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</si>
  <si>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</si>
  <si>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</si>
  <si>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</si>
  <si>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</si>
  <si>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</si>
  <si>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</si>
  <si>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</si>
  <si>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</si>
  <si>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</si>
  <si>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</si>
  <si>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</si>
  <si>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</si>
  <si>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</si>
  <si>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</si>
  <si>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</si>
  <si>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</si>
  <si>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</si>
  <si>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</si>
  <si>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</si>
  <si>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</si>
  <si>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</si>
  <si>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</si>
  <si>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</si>
  <si>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</si>
  <si>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</si>
  <si>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</si>
  <si>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</si>
  <si>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</si>
  <si>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</si>
  <si>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</si>
  <si>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</si>
  <si>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</si>
  <si>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</si>
  <si>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</si>
  <si>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</si>
  <si>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</si>
  <si>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</si>
  <si>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</si>
  <si>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</si>
  <si>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</si>
  <si>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</si>
  <si>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</si>
  <si>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</si>
  <si>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</si>
  <si>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</si>
  <si>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</si>
  <si>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</si>
  <si>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</si>
  <si>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</si>
  <si>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</si>
  <si>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</si>
  <si>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</si>
  <si>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</si>
  <si>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</si>
  <si>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</si>
  <si>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</si>
  <si>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</si>
  <si>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</si>
  <si>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</si>
  <si>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</si>
  <si>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</si>
  <si>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</si>
  <si>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</si>
  <si>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</si>
  <si>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</si>
  <si>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</si>
  <si>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</si>
  <si>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</si>
  <si>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</si>
  <si>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</si>
  <si>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</si>
  <si>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</si>
  <si>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</si>
  <si>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</si>
  <si>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</si>
  <si>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</si>
  <si>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</si>
  <si>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</si>
  <si>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</si>
  <si>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</si>
  <si>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</si>
  <si>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</si>
  <si>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</si>
  <si>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</si>
  <si>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</si>
  <si>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</si>
  <si>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</si>
  <si>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</si>
  <si>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</si>
  <si>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</si>
  <si>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</si>
  <si>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</si>
  <si>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</si>
  <si>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</si>
  <si>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</si>
  <si>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</si>
  <si>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</si>
  <si>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</si>
  <si>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</si>
  <si>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</si>
  <si>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</si>
  <si>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</si>
  <si>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</si>
  <si>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</si>
  <si>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</si>
  <si>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</si>
  <si>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</si>
  <si>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</si>
  <si>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</si>
  <si>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</si>
  <si>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</si>
  <si>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</si>
  <si>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</si>
  <si>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</si>
  <si>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</si>
  <si>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</si>
  <si>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</si>
  <si>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</si>
  <si>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</si>
  <si>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</si>
  <si>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</si>
  <si>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</si>
  <si>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</si>
  <si>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</si>
  <si>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</si>
  <si>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</si>
  <si>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</si>
  <si>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</si>
  <si>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</si>
  <si>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</si>
  <si>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</si>
  <si>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</si>
  <si>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</si>
  <si>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</si>
  <si>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</si>
  <si>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</si>
  <si>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</si>
  <si>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</si>
  <si>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</si>
  <si>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</si>
  <si>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</si>
  <si>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</si>
  <si>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</si>
  <si>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</si>
  <si>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</si>
  <si>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</si>
  <si>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</si>
  <si>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</si>
  <si>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</si>
  <si>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</si>
  <si>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</si>
  <si>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</si>
  <si>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</si>
  <si>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</si>
  <si>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</si>
  <si>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</si>
  <si>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</si>
  <si>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</si>
  <si>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</si>
  <si>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</si>
  <si>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</si>
  <si>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</si>
  <si>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</si>
  <si>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</si>
  <si>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</si>
  <si>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</si>
  <si>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</si>
  <si>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</si>
  <si>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</si>
  <si>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</si>
  <si>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</si>
  <si>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</si>
  <si>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</si>
  <si>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</si>
  <si>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</si>
  <si>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</si>
  <si>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</si>
  <si>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</si>
  <si>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</si>
  <si>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</si>
  <si>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</si>
  <si>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</si>
  <si>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</si>
  <si>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</si>
  <si>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</si>
  <si>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</si>
  <si>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</si>
  <si>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</si>
  <si>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</si>
  <si>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</si>
  <si>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</si>
  <si>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</si>
  <si>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</si>
  <si>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</si>
  <si>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</si>
  <si>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</si>
  <si>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</si>
  <si>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</si>
  <si>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</si>
  <si>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</si>
  <si>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</si>
  <si>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</si>
  <si>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</si>
  <si>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</si>
  <si>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</si>
  <si>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</si>
  <si>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</si>
  <si>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</si>
  <si>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</si>
  <si>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</si>
  <si>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</si>
  <si>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</si>
  <si>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</si>
  <si>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</si>
  <si>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</si>
  <si>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</si>
  <si>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</si>
  <si>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</si>
  <si>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</si>
  <si>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</si>
  <si>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</si>
  <si>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</si>
  <si>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</si>
  <si>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</si>
  <si>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</si>
  <si>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</si>
  <si>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</si>
  <si>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</si>
  <si>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</si>
  <si>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</si>
  <si>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</si>
  <si>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</si>
  <si>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</si>
  <si>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</si>
  <si>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</si>
  <si>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</si>
  <si>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</si>
  <si>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</si>
  <si>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</si>
  <si>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</si>
  <si>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</si>
  <si>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</si>
  <si>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</si>
  <si>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</si>
  <si>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</si>
  <si>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</si>
  <si>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</si>
  <si>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</si>
  <si>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</si>
  <si>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</si>
  <si>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</si>
  <si>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</si>
  <si>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</si>
  <si>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</si>
  <si>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</si>
  <si>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</si>
  <si>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</si>
  <si>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</si>
  <si>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</si>
  <si>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</si>
  <si>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</si>
  <si>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</si>
  <si>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</si>
  <si>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</si>
  <si>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</si>
  <si>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</si>
  <si>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</si>
  <si>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</si>
  <si>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</si>
  <si>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</si>
  <si>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</si>
  <si>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</si>
  <si>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</si>
  <si>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</si>
  <si>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</si>
  <si>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</si>
  <si>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</si>
  <si>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</si>
  <si>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</si>
  <si>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</si>
  <si>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</si>
  <si>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</si>
  <si>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</si>
  <si>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</si>
  <si>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</si>
  <si>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</si>
  <si>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</si>
  <si>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</si>
  <si>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</si>
  <si>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</si>
  <si>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</si>
  <si>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</si>
  <si>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</si>
  <si>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</si>
  <si>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</si>
  <si>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</si>
  <si>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</si>
  <si>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</si>
  <si>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</si>
  <si>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</si>
  <si>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</si>
  <si>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</si>
  <si>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</si>
  <si>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</si>
  <si>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</si>
  <si>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</si>
  <si>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</si>
  <si>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</si>
  <si>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</si>
  <si>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</si>
  <si>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</si>
  <si>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</si>
  <si>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</si>
  <si>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</si>
  <si>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</si>
  <si>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</si>
  <si>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</si>
  <si>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</si>
  <si>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</si>
  <si>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</si>
  <si>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</si>
  <si>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</si>
  <si>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</si>
  <si>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</si>
  <si>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</si>
  <si>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</si>
  <si>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</si>
  <si>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</si>
  <si>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</si>
  <si>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</si>
  <si>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</si>
  <si>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</si>
  <si>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</si>
  <si>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</si>
  <si>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</si>
  <si>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</si>
  <si>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</si>
  <si>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</si>
  <si>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</si>
  <si>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</si>
  <si>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</si>
  <si>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</si>
  <si>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</si>
  <si>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</si>
  <si>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</si>
  <si>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</si>
  <si>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</si>
  <si>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</si>
  <si>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</si>
  <si>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</si>
  <si>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</si>
  <si>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</si>
  <si>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</si>
  <si>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</si>
  <si>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</si>
  <si>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</si>
  <si>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</si>
  <si>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</si>
  <si>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</si>
  <si>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</si>
  <si>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</si>
  <si>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</si>
  <si>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</si>
  <si>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</si>
  <si>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</si>
  <si>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</si>
  <si>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</si>
  <si>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</si>
  <si>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</si>
  <si>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</si>
  <si>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</si>
  <si>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</si>
  <si>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</si>
  <si>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</si>
  <si>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</si>
  <si>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</si>
  <si>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</si>
  <si>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</si>
  <si>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</si>
  <si>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</si>
  <si>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</si>
  <si>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</si>
  <si>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</si>
  <si>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</si>
  <si>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</si>
  <si>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</si>
  <si>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</si>
  <si>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</si>
  <si>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</si>
  <si>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</si>
  <si>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</si>
  <si>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</si>
  <si>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</si>
  <si>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</si>
  <si>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</si>
  <si>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</si>
  <si>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</si>
  <si>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</si>
  <si>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</si>
  <si>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</si>
  <si>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</si>
  <si>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</si>
  <si>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</si>
  <si>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</si>
  <si>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</si>
  <si>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</si>
  <si>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</si>
  <si>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</si>
  <si>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</si>
  <si>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</si>
  <si>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</si>
  <si>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</si>
  <si>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</si>
  <si>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</si>
  <si>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</si>
  <si>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</si>
  <si>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</si>
  <si>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</si>
  <si>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</si>
  <si>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</si>
  <si>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</si>
  <si>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</si>
  <si>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</si>
  <si>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</si>
  <si>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</si>
  <si>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</si>
  <si>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</si>
  <si>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</si>
  <si>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</si>
  <si>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</si>
  <si>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</si>
  <si>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</si>
  <si>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</si>
  <si>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</si>
  <si>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</si>
  <si>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</si>
  <si>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</si>
  <si>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</si>
  <si>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</si>
  <si>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</si>
  <si>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</si>
  <si>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</si>
  <si>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</si>
  <si>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</si>
  <si>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</si>
  <si>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</si>
  <si>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</si>
  <si>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</si>
  <si>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</si>
  <si>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</si>
  <si>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</si>
  <si>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</si>
  <si>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</si>
  <si>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</si>
  <si>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</si>
  <si>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</si>
  <si>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</si>
  <si>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</si>
  <si>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</si>
  <si>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</si>
  <si>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</si>
  <si>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</si>
  <si>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</si>
  <si>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</si>
  <si>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</si>
  <si>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</si>
  <si>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</si>
  <si>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</si>
  <si>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</si>
  <si>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</si>
  <si>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</si>
  <si>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</si>
  <si>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</si>
  <si>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</si>
  <si>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</si>
  <si>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</si>
  <si>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</si>
  <si>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</si>
  <si>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</si>
  <si>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</si>
  <si>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</si>
  <si>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</si>
  <si>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</si>
  <si>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</si>
  <si>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</si>
  <si>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</si>
  <si>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</si>
  <si>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</si>
  <si>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</si>
  <si>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</si>
  <si>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</si>
  <si>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</si>
  <si>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</si>
  <si>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</si>
  <si>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</si>
  <si>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</si>
  <si>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</si>
  <si>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</si>
  <si>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</si>
  <si>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</si>
  <si>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</si>
  <si>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</si>
  <si>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</si>
  <si>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</si>
  <si>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</si>
  <si>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</si>
  <si>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</si>
  <si>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</si>
  <si>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</si>
  <si>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</si>
  <si>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</si>
  <si>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</si>
  <si>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</si>
  <si>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</si>
  <si>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</si>
  <si>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</si>
  <si>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</si>
  <si>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</si>
  <si>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</si>
  <si>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</si>
  <si>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</si>
  <si>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</si>
  <si>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</si>
  <si>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</si>
  <si>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</si>
  <si>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</si>
  <si>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</si>
  <si>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</si>
  <si>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</si>
  <si>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</si>
  <si>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</si>
  <si>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</si>
  <si>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</si>
  <si>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</si>
  <si>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</si>
  <si>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</si>
  <si>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</si>
  <si>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</si>
  <si>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</si>
  <si>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</si>
  <si>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</si>
  <si>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</si>
  <si>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</si>
  <si>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</si>
  <si>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</si>
  <si>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</si>
  <si>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</si>
  <si>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</si>
  <si>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</si>
  <si>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</si>
  <si>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</si>
  <si>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</si>
  <si>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</si>
  <si>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</si>
  <si>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</si>
  <si>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</si>
  <si>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</si>
  <si>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</si>
  <si>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</si>
  <si>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</si>
  <si>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</si>
  <si>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</si>
  <si>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</si>
  <si>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</si>
  <si>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</si>
  <si>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</si>
  <si>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</si>
  <si>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</si>
  <si>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</si>
  <si>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</si>
  <si>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</si>
  <si>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</si>
  <si>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</si>
  <si>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</si>
  <si>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</si>
  <si>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</si>
  <si>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</si>
  <si>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</si>
  <si>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</si>
  <si>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</si>
  <si>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</si>
  <si>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</si>
  <si>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</si>
  <si>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</si>
  <si>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</si>
  <si>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</si>
  <si>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</si>
  <si>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</si>
  <si>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</si>
  <si>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</si>
  <si>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</si>
  <si>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</si>
  <si>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</si>
  <si>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</si>
  <si>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</si>
  <si>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</si>
  <si>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</si>
  <si>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</si>
  <si>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</si>
  <si>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</si>
  <si>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</si>
  <si>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</si>
  <si>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</si>
  <si>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</si>
  <si>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</si>
  <si>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</si>
  <si>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</si>
  <si>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</si>
  <si>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</si>
  <si>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</si>
  <si>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</si>
  <si>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</si>
  <si>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</si>
  <si>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</si>
  <si>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</si>
  <si>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</si>
  <si>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</si>
  <si>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</si>
  <si>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</si>
  <si>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</si>
  <si>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</si>
  <si>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</si>
  <si>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</si>
  <si>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</si>
  <si>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</si>
  <si>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</si>
  <si>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</si>
  <si>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</si>
  <si>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</si>
  <si>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</si>
  <si>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</si>
  <si>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</si>
  <si>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</si>
  <si>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</si>
  <si>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</si>
  <si>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</si>
  <si>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</si>
  <si>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</si>
  <si>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</si>
  <si>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</si>
  <si>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</si>
  <si>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</si>
  <si>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</si>
  <si>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</si>
  <si>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</si>
  <si>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</si>
  <si>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</si>
  <si>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</si>
  <si>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</si>
  <si>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</si>
  <si>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</si>
  <si>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</si>
  <si>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</si>
  <si>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</si>
  <si>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</si>
  <si>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</si>
  <si>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</si>
  <si>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</si>
  <si>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</si>
  <si>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</si>
  <si>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</si>
  <si>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</si>
  <si>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</si>
  <si>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</si>
  <si>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</si>
  <si>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</si>
  <si>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</si>
  <si>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</si>
  <si>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</si>
  <si>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</si>
  <si>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</si>
  <si>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</si>
  <si>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</si>
  <si>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</si>
  <si>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</si>
  <si>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</si>
  <si>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</si>
  <si>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</si>
  <si>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</si>
  <si>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</si>
  <si>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</si>
  <si>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</si>
  <si>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</si>
  <si>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</si>
  <si>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</si>
  <si>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</si>
  <si>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</si>
  <si>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</si>
  <si>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</si>
  <si>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</si>
  <si>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</si>
  <si>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</si>
  <si>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</si>
  <si>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</si>
  <si>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</si>
  <si>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</si>
  <si>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</si>
  <si>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</si>
  <si>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</si>
  <si>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</si>
  <si>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</si>
  <si>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</si>
  <si>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</si>
  <si>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</si>
  <si>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</si>
  <si>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</si>
  <si>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</si>
  <si>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</si>
  <si>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</si>
  <si>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</si>
  <si>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</si>
  <si>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</si>
  <si>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</si>
  <si>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</si>
  <si>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</si>
  <si>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</si>
  <si>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</si>
  <si>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</si>
  <si>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</si>
  <si>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</si>
  <si>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</si>
  <si>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</si>
  <si>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</si>
  <si>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</si>
  <si>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</si>
  <si>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</si>
  <si>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</si>
  <si>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</si>
  <si>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</si>
  <si>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</si>
  <si>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</si>
  <si>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</si>
  <si>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</si>
  <si>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</si>
  <si>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</si>
  <si>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</si>
  <si>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</si>
  <si>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</si>
  <si>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</si>
  <si>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</si>
  <si>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</si>
  <si>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</si>
  <si>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</si>
  <si>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</si>
  <si>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</si>
  <si>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</si>
  <si>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</si>
  <si>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</si>
  <si>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</si>
  <si>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</si>
  <si>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</si>
  <si>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</si>
  <si>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</si>
  <si>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</si>
  <si>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</si>
  <si>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</si>
  <si>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</si>
  <si>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</si>
  <si>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</si>
  <si>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</si>
  <si>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</si>
  <si>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</si>
  <si>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</si>
  <si>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</si>
  <si>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</si>
  <si>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</si>
  <si>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</si>
  <si>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</si>
  <si>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</si>
  <si>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</si>
  <si>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</si>
  <si>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</si>
  <si>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</si>
  <si>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</si>
  <si>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</si>
  <si>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</si>
  <si>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</si>
  <si>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</si>
  <si>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</si>
  <si>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</si>
  <si>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</si>
  <si>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</si>
  <si>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</si>
  <si>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</si>
  <si>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</si>
  <si>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</si>
  <si>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</si>
  <si>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</si>
  <si>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</si>
  <si>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</si>
  <si>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</si>
  <si>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</si>
  <si>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</si>
  <si>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</si>
  <si>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</si>
  <si>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</si>
  <si>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</si>
  <si>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</si>
  <si>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</si>
  <si>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</si>
  <si>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</si>
  <si>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</si>
  <si>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</si>
  <si>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</si>
  <si>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</si>
  <si>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</si>
  <si>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</si>
  <si>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</si>
  <si>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</si>
  <si>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</si>
  <si>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</si>
  <si>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</si>
  <si>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</si>
  <si>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</si>
  <si>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</si>
  <si>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</si>
  <si>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</si>
  <si>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</si>
  <si>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</si>
  <si>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</si>
  <si>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</si>
  <si>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</si>
  <si>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</si>
  <si>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</si>
  <si>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</si>
  <si>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</si>
  <si>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</si>
  <si>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</si>
  <si>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</si>
  <si>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</si>
  <si>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</si>
  <si>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</si>
  <si>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</si>
  <si>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</si>
  <si>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</si>
  <si>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</si>
  <si>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</si>
  <si>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</si>
  <si>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</si>
  <si>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</si>
  <si>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</si>
  <si>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</si>
  <si>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</si>
  <si>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</si>
  <si>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</si>
  <si>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</si>
  <si>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</si>
  <si>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</si>
  <si>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</si>
  <si>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</si>
  <si>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</si>
  <si>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</si>
  <si>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</si>
  <si>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</si>
  <si>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</si>
  <si>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</si>
  <si>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</si>
  <si>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</si>
  <si>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</si>
  <si>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</si>
  <si>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</si>
  <si>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</si>
  <si>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</si>
  <si>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</si>
  <si>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</si>
  <si>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</si>
  <si>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</si>
  <si>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</si>
  <si>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</si>
  <si>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</si>
  <si>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</si>
  <si>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</si>
  <si>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</si>
  <si>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</si>
  <si>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</si>
  <si>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</si>
  <si>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</si>
  <si>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</si>
  <si>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</si>
  <si>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</si>
  <si>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</si>
  <si>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</si>
  <si>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</si>
  <si>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</si>
  <si>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</si>
  <si>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</si>
  <si>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</si>
  <si>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</si>
  <si>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</si>
  <si>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</si>
  <si>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</si>
  <si>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</si>
  <si>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</si>
  <si>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</si>
  <si>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</si>
  <si>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</si>
  <si>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</si>
  <si>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</si>
  <si>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</si>
  <si>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</si>
  <si>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</si>
  <si>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</si>
  <si>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</si>
  <si>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</si>
  <si>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</si>
  <si>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</si>
  <si>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</si>
  <si>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</si>
  <si>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</si>
  <si>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</si>
  <si>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</si>
  <si>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</si>
  <si>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</si>
  <si>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</si>
  <si>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</si>
  <si>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</si>
  <si>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</si>
  <si>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</si>
  <si>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</si>
  <si>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</si>
  <si>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</si>
  <si>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</si>
  <si>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</si>
  <si>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</si>
  <si>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</si>
  <si>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</si>
  <si>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</si>
  <si>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</si>
  <si>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</si>
  <si>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</si>
  <si>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</si>
  <si>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</si>
  <si>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</si>
  <si>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</si>
  <si>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</si>
  <si>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</si>
  <si>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</si>
  <si>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</si>
  <si>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</si>
  <si>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</si>
  <si>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</si>
  <si>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</si>
  <si>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</si>
  <si>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</si>
  <si>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</si>
  <si>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</si>
  <si>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</si>
  <si>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</si>
  <si>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</si>
  <si>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</si>
  <si>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</si>
  <si>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</si>
  <si>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</si>
  <si>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</si>
  <si>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</si>
  <si>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</si>
  <si>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</si>
  <si>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</si>
  <si>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</si>
  <si>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</si>
  <si>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</si>
  <si>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</si>
  <si>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</si>
  <si>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</si>
  <si>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</si>
  <si>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</si>
  <si>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</si>
  <si>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</si>
  <si>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</si>
  <si>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</si>
  <si>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</si>
  <si>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</si>
  <si>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</si>
  <si>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</si>
  <si>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</si>
  <si>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</si>
  <si>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</si>
  <si>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</si>
  <si>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</si>
  <si>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</si>
  <si>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</si>
  <si>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</si>
  <si>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</si>
  <si>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</si>
  <si>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</si>
  <si>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</si>
  <si>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</si>
  <si>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</si>
  <si>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</si>
  <si>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</si>
  <si>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</si>
  <si>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</si>
  <si>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</si>
  <si>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</si>
  <si>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</si>
  <si>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</si>
  <si>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</si>
  <si>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</si>
  <si>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</si>
  <si>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</si>
  <si>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</si>
  <si>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</si>
  <si>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</si>
  <si>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</si>
  <si>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</si>
  <si>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</si>
  <si>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</si>
  <si>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</si>
  <si>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</si>
  <si>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</si>
  <si>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</si>
  <si>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</si>
  <si>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</si>
  <si>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</si>
  <si>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</si>
  <si>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</si>
  <si>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</si>
  <si>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</si>
  <si>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</si>
  <si>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</si>
  <si>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</si>
  <si>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</si>
  <si>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</si>
  <si>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</si>
  <si>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</si>
  <si>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</si>
  <si>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</si>
  <si>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</si>
  <si>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</si>
  <si>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</si>
  <si>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</si>
  <si>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</si>
  <si>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</si>
  <si>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</si>
  <si>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</si>
  <si>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</si>
  <si>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</si>
  <si>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</si>
  <si>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</si>
  <si>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</si>
  <si>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</si>
  <si>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</si>
  <si>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</si>
  <si>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</si>
  <si>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</si>
  <si>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</si>
  <si>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</si>
  <si>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</si>
  <si>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</si>
  <si>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</si>
  <si>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</si>
  <si>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</si>
  <si>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</si>
  <si>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</si>
  <si>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</si>
  <si>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</si>
  <si>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</si>
  <si>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</si>
  <si>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</si>
  <si>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</si>
  <si>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</si>
  <si>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</si>
  <si>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</si>
  <si>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</si>
  <si>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</si>
  <si>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</si>
  <si>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</si>
  <si>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</si>
  <si>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</si>
  <si>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</si>
  <si>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</si>
  <si>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</si>
  <si>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</si>
  <si>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</si>
  <si>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</si>
  <si>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</si>
  <si>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</si>
  <si>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</si>
  <si>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</si>
  <si>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</si>
  <si>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</si>
  <si>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</si>
  <si>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</si>
  <si>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</si>
  <si>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</si>
  <si>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</si>
  <si>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</si>
  <si>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</si>
  <si>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</si>
  <si>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</si>
  <si>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</si>
  <si>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</si>
  <si>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</si>
  <si>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</si>
  <si>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</si>
  <si>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</si>
  <si>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</si>
  <si>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</si>
  <si>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</si>
  <si>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</si>
  <si>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</si>
  <si>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</si>
  <si>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</si>
  <si>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</si>
  <si>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</si>
  <si>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</si>
  <si>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</si>
  <si>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</si>
  <si>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</si>
  <si>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</si>
  <si>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</si>
  <si>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</si>
  <si>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</si>
  <si>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</si>
  <si>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</si>
  <si>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</si>
  <si>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</si>
  <si>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</si>
  <si>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</si>
  <si>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</si>
  <si>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</si>
  <si>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</si>
  <si>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</si>
  <si>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</si>
  <si>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</si>
  <si>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</si>
  <si>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</si>
  <si>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</si>
  <si>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</si>
  <si>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</si>
  <si>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</si>
  <si>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</si>
  <si>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</si>
  <si>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</si>
  <si>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</si>
  <si>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</si>
  <si>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</si>
  <si>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</si>
  <si>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</si>
  <si>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</si>
  <si>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</si>
  <si>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</si>
  <si>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</si>
  <si>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</si>
  <si>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</si>
  <si>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</si>
  <si>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</si>
  <si>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</si>
  <si>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</si>
  <si>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</si>
  <si>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</si>
  <si>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</si>
  <si>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</si>
  <si>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</si>
  <si>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</si>
  <si>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</si>
  <si>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</si>
  <si>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</si>
  <si>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</si>
  <si>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</si>
  <si>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</si>
  <si>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</si>
  <si>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</si>
  <si>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</si>
  <si>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</si>
  <si>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</si>
  <si>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</si>
  <si>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</si>
  <si>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</si>
  <si>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</si>
  <si>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</si>
  <si>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</si>
  <si>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</si>
  <si>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</si>
  <si>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</si>
  <si>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</si>
  <si>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</si>
  <si>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</si>
  <si>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</si>
  <si>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</si>
  <si>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</si>
  <si>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</si>
  <si>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</si>
  <si>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</si>
  <si>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</si>
  <si>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</si>
  <si>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</si>
  <si>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</si>
  <si>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</si>
  <si>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</si>
  <si>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</si>
  <si>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</si>
  <si>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</si>
  <si>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</si>
  <si>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</si>
  <si>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</si>
  <si>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</si>
  <si>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</si>
  <si>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</si>
  <si>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</si>
  <si>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</si>
  <si>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</si>
  <si>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</si>
  <si>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</si>
  <si>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</si>
  <si>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</si>
  <si>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</si>
  <si>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</si>
  <si>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</si>
  <si>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</si>
  <si>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</si>
  <si>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</si>
  <si>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</si>
  <si>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</si>
  <si>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</si>
  <si>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</si>
  <si>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</si>
  <si>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</si>
  <si>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</si>
  <si>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</si>
  <si>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</si>
  <si>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</si>
  <si>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</si>
  <si>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</si>
  <si>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</si>
  <si>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</si>
  <si>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</si>
  <si>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</si>
  <si>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</si>
  <si>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</si>
  <si>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</si>
  <si>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</si>
  <si>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</si>
  <si>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</si>
  <si>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</si>
  <si>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</si>
  <si>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</si>
  <si>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</si>
  <si>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</si>
  <si>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</si>
  <si>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</si>
  <si>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</si>
  <si>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</si>
  <si>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</si>
  <si>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</si>
  <si>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</si>
  <si>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</si>
  <si>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</si>
  <si>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</si>
  <si>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</si>
  <si>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</si>
  <si>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</si>
  <si>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</si>
  <si>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</si>
  <si>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</si>
  <si>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</si>
  <si>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</si>
  <si>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</si>
  <si>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</si>
  <si>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</si>
  <si>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</si>
  <si>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</si>
  <si>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</si>
  <si>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</si>
  <si>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</si>
  <si>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</si>
  <si>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</si>
  <si>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</si>
  <si>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</si>
  <si>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</si>
  <si>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</si>
  <si>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</si>
  <si>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</si>
  <si>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</si>
  <si>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</si>
  <si>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</si>
  <si>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</si>
  <si>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</si>
  <si>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</si>
  <si>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</si>
  <si>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</si>
  <si>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</si>
  <si>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</si>
  <si>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</si>
  <si>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</si>
  <si>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</si>
  <si>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</si>
  <si>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</si>
  <si>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</si>
  <si>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</si>
  <si>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</si>
  <si>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</si>
  <si>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</si>
  <si>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</si>
  <si>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</si>
  <si>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</si>
  <si>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</si>
  <si>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</si>
  <si>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</si>
  <si>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</si>
  <si>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</si>
  <si>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</si>
  <si>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</si>
  <si>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</si>
  <si>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</si>
  <si>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</si>
  <si>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</si>
  <si>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</si>
  <si>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</si>
  <si>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</si>
  <si>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</si>
  <si>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</si>
  <si>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</si>
  <si>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</si>
  <si>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</si>
  <si>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</si>
  <si>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</si>
  <si>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</si>
  <si>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</si>
  <si>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</si>
  <si>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</si>
  <si>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</si>
  <si>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</si>
  <si>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</si>
  <si>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</si>
  <si>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</si>
  <si>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</si>
  <si>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</si>
  <si>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</si>
  <si>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</si>
  <si>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</si>
  <si>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</si>
  <si>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</si>
  <si>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</si>
  <si>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</si>
  <si>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</si>
  <si>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</si>
  <si>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</si>
  <si>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</si>
  <si>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</si>
  <si>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</si>
  <si>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</si>
  <si>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</si>
  <si>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</si>
  <si>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</si>
  <si>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</si>
  <si>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</si>
  <si>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</si>
  <si>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</si>
  <si>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</si>
  <si>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</si>
  <si>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</si>
  <si>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</si>
  <si>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</si>
  <si>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</si>
  <si>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</si>
  <si>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</si>
  <si>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</si>
  <si>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</si>
  <si>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</si>
  <si>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</si>
  <si>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</si>
  <si>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</si>
  <si>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</si>
  <si>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</si>
  <si>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</si>
  <si>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</si>
  <si>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</si>
  <si>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</si>
  <si>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</si>
  <si>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</si>
  <si>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</si>
  <si>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</si>
  <si>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</si>
  <si>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</si>
  <si>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</si>
  <si>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</si>
  <si>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</si>
  <si>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</si>
  <si>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</si>
  <si>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</si>
  <si>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</si>
  <si>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</si>
  <si>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</si>
  <si>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</si>
  <si>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</si>
  <si>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</si>
  <si>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</si>
  <si>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</si>
  <si>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</si>
  <si>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</si>
  <si>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</si>
  <si>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</si>
  <si>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</si>
  <si>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</si>
  <si>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</si>
  <si>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</si>
  <si>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</si>
  <si>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</si>
  <si>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</si>
  <si>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</si>
  <si>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</si>
  <si>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</si>
  <si>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</si>
  <si>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</si>
  <si>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</si>
  <si>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</si>
  <si>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</si>
  <si>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</si>
  <si>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</si>
  <si>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</si>
  <si>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</si>
  <si>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</si>
  <si>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</si>
  <si>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</si>
  <si>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</si>
  <si>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</si>
  <si>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</si>
  <si>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</si>
  <si>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</si>
  <si>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</si>
  <si>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</si>
  <si>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</si>
  <si>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</si>
  <si>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</si>
  <si>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</si>
  <si>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</si>
  <si>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</si>
  <si>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</si>
  <si>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</si>
  <si>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</si>
  <si>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</si>
  <si>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</si>
  <si>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</si>
  <si>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</si>
  <si>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</si>
  <si>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</si>
  <si>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</si>
  <si>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</si>
  <si>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</si>
  <si>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</si>
  <si>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</si>
  <si>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</si>
  <si>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</si>
  <si>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</si>
  <si>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</si>
  <si>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</si>
  <si>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</si>
  <si>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</si>
  <si>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</si>
  <si>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</si>
  <si>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</si>
  <si>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</si>
  <si>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</si>
  <si>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</si>
  <si>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</si>
  <si>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</si>
  <si>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</si>
  <si>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</si>
  <si>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</si>
  <si>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</si>
  <si>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</si>
  <si>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</si>
  <si>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</si>
  <si>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</si>
  <si>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</si>
  <si>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</si>
  <si>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</si>
  <si>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</si>
  <si>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</si>
  <si>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</si>
  <si>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</si>
  <si>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</si>
  <si>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</si>
  <si>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</si>
  <si>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</si>
  <si>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</si>
  <si>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</si>
  <si>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</si>
  <si>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</si>
  <si>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</si>
  <si>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</si>
  <si>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</si>
  <si>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</si>
  <si>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</si>
  <si>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</si>
  <si>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</si>
  <si>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</si>
  <si>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</si>
  <si>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</si>
  <si>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</si>
  <si>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</si>
  <si>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</si>
  <si>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</si>
  <si>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</si>
  <si>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</si>
  <si>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</si>
  <si>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</si>
  <si>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</si>
  <si>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</si>
  <si>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</si>
  <si>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</si>
  <si>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</si>
  <si>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</si>
  <si>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</si>
  <si>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</si>
  <si>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</si>
  <si>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</si>
  <si>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</si>
  <si>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</si>
  <si>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</si>
  <si>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</si>
  <si>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</si>
  <si>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</si>
  <si>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</si>
  <si>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</si>
  <si>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</si>
  <si>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</si>
  <si>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</si>
  <si>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</si>
  <si>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</si>
  <si>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</si>
  <si>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</si>
  <si>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</si>
  <si>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</si>
  <si>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</si>
  <si>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</si>
  <si>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</si>
  <si>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</si>
  <si>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</si>
  <si>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</si>
  <si>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</si>
  <si>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</si>
  <si>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</si>
  <si>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</si>
  <si>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</si>
  <si>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</si>
  <si>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</si>
  <si>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</si>
  <si>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</si>
  <si>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</si>
  <si>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</si>
  <si>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</si>
  <si>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</si>
  <si>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</si>
  <si>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</si>
  <si>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</si>
  <si>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</si>
  <si>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</si>
  <si>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</si>
  <si>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</si>
  <si>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</si>
  <si>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</si>
  <si>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</si>
  <si>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</si>
  <si>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</si>
  <si>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</si>
  <si>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</si>
  <si>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</si>
  <si>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</si>
  <si>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</si>
  <si>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</si>
  <si>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</si>
  <si>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</si>
  <si>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</si>
  <si>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</si>
  <si>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</si>
  <si>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</si>
  <si>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</si>
  <si>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</si>
  <si>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</si>
  <si>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</si>
  <si>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</si>
  <si>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</si>
  <si>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</si>
  <si>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</si>
  <si>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</si>
  <si>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</si>
  <si>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</si>
  <si>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</si>
  <si>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</si>
  <si>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</si>
  <si>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</si>
  <si>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</si>
  <si>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</si>
  <si>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</si>
  <si>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</si>
  <si>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</si>
  <si>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</si>
  <si>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</si>
  <si>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</si>
  <si>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</si>
  <si>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</si>
  <si>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</si>
  <si>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</si>
  <si>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</si>
  <si>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</si>
  <si>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</si>
  <si>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</si>
  <si>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</si>
  <si>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</si>
  <si>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</si>
  <si>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</si>
  <si>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</si>
  <si>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</si>
  <si>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</si>
  <si>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</si>
  <si>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</si>
  <si>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</si>
  <si>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</si>
  <si>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</si>
  <si>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</si>
  <si>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</si>
  <si>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</si>
  <si>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</si>
  <si>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</si>
  <si>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</si>
  <si>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</si>
  <si>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</si>
  <si>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</si>
  <si>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</si>
  <si>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</si>
  <si>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</si>
  <si>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</si>
  <si>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</si>
  <si>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</si>
  <si>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</si>
  <si>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</si>
  <si>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</si>
  <si>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</si>
  <si>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</si>
  <si>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</si>
  <si>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</si>
  <si>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</si>
  <si>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</si>
  <si>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</si>
  <si>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</si>
  <si>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</si>
  <si>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</si>
  <si>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</si>
  <si>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</si>
  <si>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</si>
  <si>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</si>
  <si>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</si>
  <si>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</si>
  <si>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</si>
  <si>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</si>
  <si>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</si>
  <si>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</si>
  <si>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</si>
  <si>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</si>
  <si>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</si>
  <si>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</si>
  <si>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</si>
  <si>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</si>
  <si>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</si>
  <si>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</si>
  <si>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</si>
  <si>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</si>
  <si>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</si>
  <si>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</si>
  <si>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</si>
  <si>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</si>
  <si>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</si>
  <si>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</si>
  <si>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</si>
  <si>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</si>
  <si>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</si>
  <si>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</si>
  <si>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</si>
  <si>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</si>
  <si>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</si>
  <si>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</si>
  <si>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</si>
  <si>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</si>
  <si>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</si>
  <si>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</si>
  <si>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</si>
  <si>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</si>
  <si>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</si>
  <si>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</si>
  <si>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</si>
  <si>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</si>
  <si>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</si>
  <si>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</si>
  <si>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</si>
  <si>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</si>
  <si>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</si>
  <si>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</si>
  <si>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</si>
  <si>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</si>
  <si>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</si>
  <si>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</si>
  <si>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</si>
  <si>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</si>
  <si>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</si>
  <si>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</si>
  <si>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</si>
  <si>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</si>
  <si>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</si>
  <si>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</si>
  <si>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</si>
  <si>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</si>
  <si>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</si>
  <si>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</si>
  <si>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</si>
  <si>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</si>
  <si>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</si>
  <si>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</si>
  <si>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</si>
  <si>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</si>
  <si>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</si>
  <si>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</si>
  <si>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</si>
  <si>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</si>
  <si>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</si>
  <si>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</si>
  <si>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</si>
  <si>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</si>
  <si>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</si>
  <si>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</si>
  <si>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</si>
  <si>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</si>
  <si>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</si>
  <si>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</si>
  <si>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</si>
  <si>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</si>
  <si>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</si>
  <si>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</si>
  <si>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</si>
  <si>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</si>
  <si>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</si>
  <si>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</si>
  <si>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</si>
  <si>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</si>
  <si>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</si>
  <si>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</si>
  <si>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</si>
  <si>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</si>
  <si>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</si>
  <si>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</si>
  <si>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</si>
  <si>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</si>
  <si>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</si>
  <si>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</si>
  <si>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</si>
  <si>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</si>
  <si>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</si>
  <si>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</si>
  <si>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</si>
  <si>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</si>
  <si>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</si>
  <si>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</si>
  <si>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</si>
  <si>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</si>
  <si>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</si>
  <si>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</si>
  <si>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</si>
  <si>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</si>
  <si>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</si>
  <si>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</si>
  <si>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</si>
  <si>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</si>
  <si>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</si>
  <si>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</si>
  <si>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</si>
  <si>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</si>
  <si>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</si>
  <si>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</si>
  <si>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</si>
  <si>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</si>
  <si>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</si>
  <si>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</si>
  <si>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</si>
  <si>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</si>
  <si>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</si>
  <si>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</si>
  <si>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</si>
  <si>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</si>
  <si>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</si>
  <si>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</si>
  <si>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</si>
  <si>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</si>
  <si>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</si>
  <si>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</si>
  <si>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</si>
  <si>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</si>
  <si>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</si>
  <si>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</si>
  <si>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</si>
  <si>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</si>
  <si>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</si>
  <si>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</si>
  <si>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</si>
  <si>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</si>
  <si>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</si>
  <si>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</si>
  <si>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</si>
  <si>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</si>
  <si>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</si>
  <si>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</si>
  <si>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</si>
  <si>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</si>
  <si>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</si>
  <si>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</si>
  <si>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</si>
  <si>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</si>
  <si>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</si>
  <si>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</si>
  <si>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</si>
  <si>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</si>
  <si>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</si>
  <si>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</si>
  <si>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</si>
  <si>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</si>
  <si>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</si>
  <si>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</si>
  <si>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</si>
  <si>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</si>
  <si>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</si>
  <si>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</si>
  <si>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</si>
  <si>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</si>
  <si>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</si>
  <si>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</si>
  <si>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</si>
  <si>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</si>
  <si>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</si>
  <si>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</si>
  <si>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</si>
  <si>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</si>
  <si>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</si>
  <si>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</si>
  <si>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</si>
  <si>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</si>
  <si>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</si>
  <si>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</si>
  <si>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</si>
  <si>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</si>
  <si>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</si>
  <si>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</si>
  <si>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</si>
  <si>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</si>
  <si>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</si>
  <si>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</si>
  <si>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</si>
  <si>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</si>
  <si>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</si>
  <si>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</si>
  <si>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</si>
  <si>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</si>
  <si>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</si>
  <si>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</si>
  <si>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</si>
  <si>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</si>
  <si>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</si>
  <si>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</si>
  <si>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</si>
  <si>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</si>
  <si>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</si>
  <si>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</si>
  <si>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</si>
  <si>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</si>
  <si>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</si>
  <si>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</si>
  <si>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</si>
  <si>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</si>
  <si>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</si>
  <si>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</si>
  <si>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</si>
  <si>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</si>
  <si>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</si>
  <si>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</si>
  <si>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</si>
  <si>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</si>
  <si>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</si>
  <si>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</si>
  <si>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</si>
  <si>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</si>
  <si>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</si>
  <si>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</si>
  <si>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</si>
  <si>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</si>
  <si>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</si>
  <si>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</si>
  <si>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</si>
  <si>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</si>
  <si>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</si>
  <si>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</si>
  <si>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</si>
  <si>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</si>
  <si>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</si>
  <si>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</si>
  <si>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</si>
  <si>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</si>
  <si>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</si>
  <si>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</si>
  <si>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</si>
  <si>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</si>
  <si>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</si>
  <si>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</si>
  <si>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</si>
  <si>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</si>
  <si>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</si>
  <si>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</si>
  <si>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</si>
  <si>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</si>
  <si>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</si>
  <si>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</si>
  <si>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</si>
  <si>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</si>
  <si>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</si>
  <si>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</si>
  <si>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</si>
  <si>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</si>
  <si>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</si>
  <si>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</si>
  <si>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</si>
  <si>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</si>
  <si>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</si>
  <si>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</si>
  <si>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</si>
  <si>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</si>
  <si>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</si>
  <si>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</si>
  <si>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</si>
  <si>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</si>
  <si>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</si>
  <si>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</si>
  <si>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</si>
  <si>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</si>
  <si>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</si>
  <si>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</si>
  <si>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</si>
  <si>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</si>
  <si>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</si>
  <si>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</si>
  <si>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</si>
  <si>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</si>
  <si>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</si>
  <si>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</si>
  <si>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</si>
  <si>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</si>
  <si>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</si>
  <si>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</si>
  <si>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</si>
  <si>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</si>
  <si>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</si>
  <si>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</si>
  <si>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</si>
  <si>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</si>
  <si>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</si>
  <si>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</si>
  <si>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</si>
  <si>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</si>
  <si>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</si>
  <si>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</si>
  <si>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</si>
  <si>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</si>
  <si>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</si>
  <si>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</si>
  <si>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</si>
  <si>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</si>
  <si>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</si>
  <si>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</si>
  <si>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</si>
  <si>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</si>
  <si>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</si>
  <si>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</si>
  <si>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</si>
  <si>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</si>
  <si>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</si>
  <si>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</si>
  <si>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</si>
  <si>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</si>
  <si>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</si>
  <si>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</si>
  <si>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</si>
  <si>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</si>
  <si>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</si>
  <si>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</si>
  <si>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</si>
  <si>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</si>
  <si>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</si>
  <si>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</si>
  <si>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</si>
  <si>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</si>
  <si>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</si>
  <si>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</si>
  <si>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</si>
  <si>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</si>
  <si>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</si>
  <si>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</si>
  <si>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</si>
  <si>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</si>
  <si>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</si>
  <si>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</si>
  <si>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</si>
  <si>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</si>
  <si>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</si>
  <si>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</si>
  <si>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</si>
  <si>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</si>
  <si>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</si>
  <si>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</si>
  <si>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</si>
  <si>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</si>
  <si>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</si>
  <si>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</si>
  <si>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</si>
  <si>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</si>
  <si>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</si>
  <si>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</si>
  <si>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</si>
  <si>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</si>
  <si>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</si>
  <si>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</si>
  <si>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</si>
  <si>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</si>
  <si>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</si>
  <si>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</si>
  <si>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</si>
  <si>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</si>
  <si>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</si>
  <si>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</si>
  <si>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</si>
  <si>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</si>
  <si>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</si>
  <si>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</si>
  <si>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</si>
  <si>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</si>
  <si>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</si>
  <si>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</si>
  <si>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</si>
  <si>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</si>
  <si>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</si>
  <si>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</si>
  <si>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</si>
  <si>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</si>
  <si>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</si>
  <si>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</si>
  <si>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</si>
  <si>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</si>
  <si>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</si>
  <si>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</si>
  <si>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</si>
  <si>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</si>
  <si>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</si>
  <si>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</si>
  <si>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</si>
  <si>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</si>
  <si>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</si>
  <si>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</si>
  <si>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</si>
  <si>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</si>
  <si>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</si>
  <si>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</si>
  <si>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</si>
  <si>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</si>
  <si>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</si>
  <si>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</si>
  <si>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</si>
  <si>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</si>
  <si>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</si>
  <si>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</si>
  <si>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</si>
  <si>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</si>
  <si>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</si>
  <si>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</si>
  <si>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</si>
  <si>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</si>
  <si>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</si>
  <si>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</si>
  <si>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</si>
  <si>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</si>
  <si>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</si>
  <si>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</si>
  <si>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</si>
  <si>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</si>
  <si>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</si>
  <si>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</si>
  <si>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</si>
  <si>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</si>
  <si>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</si>
  <si>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</si>
  <si>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</si>
  <si>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</si>
  <si>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</si>
  <si>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</si>
  <si>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</si>
  <si>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</si>
  <si>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</si>
  <si>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</si>
  <si>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</si>
  <si>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</si>
  <si>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</si>
  <si>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</si>
  <si>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</si>
  <si>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</si>
  <si>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</si>
  <si>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</si>
  <si>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</si>
  <si>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</si>
  <si>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</si>
  <si>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</si>
  <si>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</si>
  <si>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</si>
  <si>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</si>
  <si>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</si>
  <si>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</si>
  <si>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</si>
  <si>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</si>
  <si>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</si>
  <si>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</si>
  <si>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</si>
  <si>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</si>
  <si>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</si>
  <si>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</si>
  <si>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</si>
  <si>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</si>
  <si>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</si>
  <si>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</si>
  <si>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</si>
  <si>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</si>
  <si>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</si>
  <si>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</si>
  <si>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</si>
  <si>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</si>
  <si>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</si>
  <si>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</si>
  <si>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</si>
  <si>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</si>
  <si>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</si>
  <si>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</si>
  <si>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</si>
  <si>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</si>
  <si>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</si>
  <si>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</si>
  <si>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</si>
  <si>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</si>
  <si>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</si>
  <si>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</si>
  <si>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</si>
  <si>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</si>
  <si>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</si>
  <si>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</si>
  <si>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</si>
  <si>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</si>
  <si>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</si>
  <si>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</si>
  <si>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</si>
  <si>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</si>
  <si>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</si>
  <si>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</si>
  <si>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</si>
  <si>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</si>
  <si>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</si>
  <si>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</si>
  <si>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</si>
  <si>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</si>
  <si>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</si>
  <si>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</si>
  <si>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</si>
  <si>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</si>
  <si>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</si>
  <si>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</si>
  <si>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</si>
  <si>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</si>
  <si>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</si>
  <si>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</si>
  <si>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</si>
  <si>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</si>
  <si>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</si>
  <si>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</si>
  <si>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</si>
  <si>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</si>
  <si>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</si>
  <si>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</si>
  <si>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</si>
  <si>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</si>
  <si>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</si>
  <si>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</si>
  <si>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</si>
  <si>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</si>
  <si>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</si>
  <si>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</si>
  <si>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</si>
  <si>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</si>
  <si>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</si>
  <si>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</si>
  <si>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</si>
  <si>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</si>
  <si>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</si>
  <si>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</si>
  <si>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</si>
  <si>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</si>
  <si>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</si>
  <si>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</si>
  <si>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</si>
  <si>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</si>
  <si>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</si>
  <si>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</si>
  <si>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</si>
  <si>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</si>
  <si>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</si>
  <si>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</si>
  <si>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</si>
  <si>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</si>
  <si>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</si>
  <si>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</si>
  <si>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</si>
  <si>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</si>
  <si>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</si>
  <si>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</si>
  <si>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</si>
  <si>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</si>
  <si>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</si>
  <si>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</si>
  <si>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</si>
  <si>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</si>
  <si>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</si>
  <si>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</si>
  <si>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</si>
  <si>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</si>
  <si>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</si>
  <si>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</si>
  <si>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</si>
  <si>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</si>
  <si>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</si>
  <si>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</si>
  <si>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</si>
  <si>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</si>
  <si>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</si>
  <si>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</si>
  <si>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</si>
  <si>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</si>
  <si>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</si>
  <si>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</si>
  <si>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</si>
  <si>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</si>
  <si>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</si>
  <si>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</si>
  <si>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</si>
  <si>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</si>
  <si>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</si>
  <si>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</si>
  <si>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</si>
  <si>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</si>
  <si>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</si>
  <si>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</si>
  <si>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</si>
  <si>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</si>
  <si>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</si>
  <si>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</si>
  <si>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</si>
  <si>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</si>
  <si>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</si>
  <si>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</si>
  <si>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</si>
  <si>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</si>
  <si>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</si>
  <si>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</si>
  <si>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</si>
  <si>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</si>
  <si>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</si>
  <si>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</si>
  <si>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</si>
  <si>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</si>
  <si>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</si>
  <si>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</si>
  <si>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</si>
  <si>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</si>
  <si>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</si>
  <si>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</si>
  <si>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</si>
  <si>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</si>
  <si>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</si>
  <si>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</si>
  <si>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</si>
  <si>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</si>
  <si>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</si>
  <si>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</si>
  <si>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</si>
  <si>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</si>
  <si>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</si>
  <si>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</si>
  <si>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</si>
  <si>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</si>
  <si>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</si>
  <si>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</si>
  <si>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</si>
  <si>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</si>
  <si>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</si>
  <si>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</si>
  <si>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</si>
  <si>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</si>
  <si>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</si>
  <si>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</si>
  <si>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</si>
  <si>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</si>
  <si>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</si>
  <si>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</si>
  <si>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</si>
  <si>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</si>
  <si>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</si>
  <si>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</si>
  <si>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</si>
  <si>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</si>
  <si>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</si>
  <si>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</si>
  <si>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</si>
  <si>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</si>
  <si>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</si>
  <si>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</si>
  <si>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</si>
  <si>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</si>
  <si>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</si>
  <si>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</si>
  <si>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</si>
  <si>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</si>
  <si>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</si>
  <si>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</si>
  <si>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</si>
  <si>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</si>
  <si>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</si>
  <si>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</si>
  <si>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</si>
  <si>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</si>
  <si>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</si>
  <si>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</si>
  <si>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</si>
  <si>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</si>
  <si>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</si>
  <si>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</si>
  <si>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</si>
  <si>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</si>
  <si>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</si>
  <si>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</si>
  <si>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</si>
  <si>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</si>
  <si>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</si>
  <si>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</si>
  <si>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</si>
  <si>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</si>
  <si>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</si>
  <si>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</si>
  <si>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</si>
  <si>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</si>
  <si>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</si>
  <si>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</si>
  <si>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</si>
  <si>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</si>
  <si>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</si>
  <si>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</si>
  <si>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</si>
  <si>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</si>
  <si>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</si>
  <si>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</si>
  <si>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</si>
  <si>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</si>
  <si>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</si>
  <si>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</si>
  <si>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</si>
  <si>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</si>
  <si>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</si>
  <si>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</si>
  <si>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</si>
  <si>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</si>
  <si>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</si>
  <si>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</si>
  <si>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</si>
  <si>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</si>
  <si>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</si>
  <si>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</si>
  <si>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</si>
  <si>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</si>
  <si>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</si>
  <si>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</si>
  <si>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</si>
  <si>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</si>
  <si>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</si>
  <si>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</si>
  <si>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</si>
  <si>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</si>
  <si>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</si>
  <si>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</si>
  <si>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</si>
  <si>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</si>
  <si>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</si>
  <si>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</si>
  <si>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</si>
  <si>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</si>
  <si>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</si>
  <si>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</si>
  <si>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</si>
  <si>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</si>
  <si>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</si>
  <si>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</si>
  <si>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</si>
  <si>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</si>
  <si>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</si>
  <si>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</si>
  <si>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</si>
  <si>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</si>
  <si>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</si>
  <si>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</si>
  <si>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</si>
  <si>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</si>
  <si>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</si>
  <si>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</si>
  <si>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</si>
  <si>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</si>
  <si>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</si>
  <si>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</si>
  <si>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</si>
  <si>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</si>
  <si>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</si>
  <si>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</si>
  <si>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</si>
  <si>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</si>
  <si>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</si>
  <si>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</si>
  <si>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</si>
  <si>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</si>
  <si>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</si>
  <si>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</si>
  <si>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</si>
  <si>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</si>
  <si>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</si>
  <si>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</si>
  <si>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</si>
  <si>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</si>
  <si>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</si>
  <si>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</si>
  <si>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</si>
  <si>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</si>
  <si>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</si>
  <si>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</si>
  <si>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</si>
  <si>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</si>
  <si>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</si>
  <si>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</si>
  <si>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</si>
  <si>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</si>
  <si>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</si>
  <si>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</si>
  <si>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</si>
  <si>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</si>
  <si>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</si>
  <si>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</si>
  <si>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</si>
  <si>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</si>
  <si>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</si>
  <si>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</si>
  <si>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</si>
  <si>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</si>
  <si>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</si>
  <si>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</si>
  <si>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</si>
  <si>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</si>
  <si>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</si>
  <si>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</si>
  <si>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</si>
  <si>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</si>
  <si>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</si>
  <si>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</si>
  <si>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</si>
  <si>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</si>
  <si>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</si>
  <si>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</si>
  <si>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</si>
  <si>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</si>
  <si>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</si>
  <si>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</si>
  <si>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</si>
  <si>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</si>
  <si>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</si>
  <si>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</si>
  <si>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</si>
  <si>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</si>
  <si>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</si>
  <si>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</si>
  <si>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</si>
  <si>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</si>
  <si>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</si>
  <si>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</si>
  <si>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</si>
  <si>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</si>
  <si>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</si>
  <si>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</si>
  <si>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</si>
  <si>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</si>
  <si>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</si>
  <si>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</si>
  <si>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</si>
  <si>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</si>
  <si>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</si>
  <si>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</si>
  <si>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</si>
  <si>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</si>
  <si>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</si>
  <si>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</si>
  <si>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</si>
  <si>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</si>
  <si>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</si>
  <si>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</si>
  <si>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</si>
  <si>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</si>
  <si>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</si>
  <si>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</si>
  <si>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</si>
  <si>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</si>
  <si>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</si>
  <si>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</si>
  <si>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</si>
  <si>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</si>
  <si>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</si>
  <si>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</si>
  <si>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</si>
  <si>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</si>
  <si>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</si>
  <si>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</si>
  <si>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</si>
  <si>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</si>
  <si>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</si>
  <si>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</si>
  <si>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</si>
  <si>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</si>
  <si>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</si>
  <si>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</si>
  <si>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</si>
  <si>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</si>
  <si>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</si>
  <si>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</si>
  <si>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</si>
  <si>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</si>
  <si>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</si>
  <si>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</si>
  <si>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</si>
  <si>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</si>
  <si>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</si>
  <si>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</si>
  <si>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</si>
  <si>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</si>
  <si>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</si>
  <si>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</si>
  <si>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</si>
  <si>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</si>
  <si>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</si>
  <si>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</si>
  <si>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</si>
  <si>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</si>
  <si>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</si>
  <si>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</si>
  <si>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</si>
  <si>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</si>
  <si>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</si>
  <si>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</si>
  <si>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</si>
  <si>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</si>
  <si>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</si>
  <si>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</si>
  <si>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</si>
  <si>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</si>
  <si>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</si>
  <si>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</si>
  <si>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</si>
  <si>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</si>
  <si>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</si>
  <si>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</si>
  <si>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</si>
  <si>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</si>
  <si>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</si>
  <si>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</si>
  <si>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</si>
  <si>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</si>
  <si>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</si>
  <si>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</si>
  <si>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</si>
  <si>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</si>
  <si>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</si>
  <si>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</si>
  <si>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</si>
  <si>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</si>
  <si>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</si>
  <si>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</si>
  <si>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</si>
  <si>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</si>
  <si>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</si>
  <si>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</si>
  <si>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</si>
  <si>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</si>
  <si>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</si>
  <si>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</si>
  <si>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</si>
  <si>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</si>
  <si>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</si>
  <si>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</si>
  <si>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</si>
  <si>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</si>
  <si>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</si>
  <si>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</si>
  <si>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</si>
  <si>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</si>
  <si>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</si>
  <si>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</si>
  <si>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</si>
  <si>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</si>
  <si>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</si>
  <si>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</si>
  <si>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</si>
  <si>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</si>
  <si>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</si>
  <si>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</si>
  <si>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</si>
  <si>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</si>
  <si>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</si>
  <si>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</si>
  <si>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</si>
  <si>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</si>
  <si>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</si>
  <si>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</si>
  <si>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</si>
  <si>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</si>
  <si>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</si>
  <si>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</si>
  <si>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</si>
  <si>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</si>
  <si>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</si>
  <si>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</si>
  <si>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</si>
  <si>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</si>
  <si>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</si>
  <si>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</si>
  <si>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</si>
  <si>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</si>
  <si>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</si>
  <si>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</si>
  <si>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</si>
  <si>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</si>
  <si>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</si>
  <si>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</si>
  <si>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</si>
  <si>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</si>
  <si>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</si>
  <si>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</si>
  <si>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</si>
  <si>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</si>
  <si>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</si>
  <si>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</si>
  <si>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</si>
  <si>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</si>
  <si>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</si>
  <si>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</si>
  <si>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</si>
  <si>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</si>
  <si>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</si>
  <si>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</si>
  <si>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</si>
  <si>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</si>
  <si>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</si>
  <si>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</si>
  <si>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</si>
  <si>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</si>
  <si>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</si>
  <si>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</si>
  <si>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</si>
  <si>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</si>
  <si>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</si>
  <si>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</si>
  <si>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</si>
  <si>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</si>
  <si>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</si>
  <si>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</si>
  <si>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</si>
  <si>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</si>
  <si>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</si>
  <si>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</si>
  <si>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</si>
  <si>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</si>
  <si>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</si>
  <si>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</si>
  <si>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</si>
  <si>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</si>
  <si>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</si>
  <si>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</si>
  <si>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</si>
  <si>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</si>
  <si>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</si>
  <si>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</si>
  <si>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</si>
  <si>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</si>
  <si>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</si>
  <si>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</si>
  <si>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</si>
  <si>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</si>
  <si>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</si>
  <si>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</si>
  <si>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</si>
  <si>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</si>
  <si>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</si>
  <si>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</si>
  <si>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</si>
  <si>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</si>
  <si>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</si>
  <si>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</si>
  <si>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</si>
  <si>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</si>
  <si>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</si>
  <si>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</si>
  <si>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</si>
  <si>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</si>
  <si>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</si>
  <si>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</si>
  <si>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</si>
  <si>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</si>
  <si>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</si>
  <si>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</si>
  <si>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</si>
  <si>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</si>
  <si>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</si>
  <si>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</si>
  <si>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</si>
  <si>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</si>
  <si>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</si>
  <si>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</si>
  <si>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</si>
  <si>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</si>
  <si>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</si>
  <si>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</si>
  <si>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</si>
  <si>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</si>
  <si>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</si>
  <si>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</si>
  <si>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</si>
  <si>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</si>
  <si>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</si>
  <si>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</si>
  <si>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</si>
  <si>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</si>
  <si>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</si>
  <si>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</si>
  <si>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</si>
  <si>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</si>
  <si>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</si>
  <si>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</si>
  <si>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</si>
  <si>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</si>
  <si>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</si>
  <si>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</si>
  <si>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</si>
  <si>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</si>
  <si>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</si>
  <si>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</si>
  <si>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</si>
  <si>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</si>
  <si>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</si>
  <si>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</si>
  <si>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</si>
  <si>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</si>
  <si>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</si>
  <si>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</si>
  <si>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</si>
  <si>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</si>
  <si>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</si>
  <si>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</si>
  <si>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</si>
  <si>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</si>
  <si>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</si>
  <si>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</si>
  <si>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</si>
  <si>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</si>
  <si>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</si>
  <si>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</si>
  <si>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</si>
  <si>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</si>
  <si>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</si>
  <si>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</si>
  <si>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</si>
  <si>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</si>
  <si>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</si>
  <si>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</si>
  <si>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</si>
  <si>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</si>
  <si>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</si>
  <si>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</si>
  <si>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</si>
  <si>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</si>
  <si>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</si>
  <si>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</si>
  <si>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</si>
  <si>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</si>
  <si>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</si>
  <si>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</si>
  <si>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</si>
  <si>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</si>
  <si>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</si>
  <si>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</si>
  <si>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</si>
  <si>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</si>
  <si>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</si>
  <si>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</si>
  <si>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</si>
  <si>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</si>
  <si>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</si>
  <si>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</si>
  <si>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</si>
  <si>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</si>
  <si>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</si>
  <si>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</si>
  <si>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</si>
  <si>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</si>
  <si>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</si>
  <si>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</si>
  <si>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</si>
  <si>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</si>
  <si>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</si>
  <si>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</si>
  <si>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</si>
  <si>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</si>
  <si>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</si>
  <si>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</si>
  <si>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</si>
  <si>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</si>
  <si>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</si>
  <si>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</si>
  <si>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</si>
  <si>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</si>
  <si>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</si>
  <si>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</si>
  <si>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</si>
  <si>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</si>
  <si>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</si>
  <si>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</si>
  <si>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</si>
  <si>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</si>
  <si>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</si>
  <si>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</si>
  <si>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</si>
  <si>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</si>
  <si>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</si>
  <si>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</si>
  <si>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</si>
  <si>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</si>
  <si>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</si>
  <si>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</si>
  <si>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</si>
  <si>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</si>
  <si>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</si>
  <si>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</si>
  <si>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</si>
  <si>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</si>
  <si>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</si>
  <si>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</si>
  <si>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</si>
  <si>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</si>
  <si>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</si>
  <si>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</si>
  <si>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</si>
  <si>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</si>
  <si>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</si>
  <si>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</si>
  <si>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</si>
  <si>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</si>
  <si>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</si>
  <si>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</si>
  <si>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</si>
  <si>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</si>
  <si>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</si>
  <si>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</si>
  <si>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</si>
  <si>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</si>
  <si>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</si>
  <si>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</si>
  <si>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</si>
  <si>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</si>
  <si>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</si>
  <si>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</si>
  <si>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</si>
  <si>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</si>
  <si>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</si>
  <si>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</si>
  <si>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</si>
  <si>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</si>
  <si>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</si>
  <si>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</si>
  <si>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</si>
  <si>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</si>
  <si>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</si>
  <si>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</si>
  <si>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</si>
  <si>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</si>
  <si>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</si>
  <si>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</si>
  <si>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</si>
  <si>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</si>
  <si>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</si>
  <si>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</si>
  <si>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</si>
  <si>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</si>
  <si>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</si>
  <si>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</si>
  <si>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</si>
  <si>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</si>
  <si>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</si>
  <si>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</si>
  <si>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</si>
  <si>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</si>
  <si>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</si>
  <si>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</si>
  <si>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</si>
  <si>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</si>
  <si>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</si>
  <si>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</si>
  <si>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</si>
  <si>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</si>
  <si>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</si>
  <si>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</si>
  <si>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</si>
  <si>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</si>
  <si>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</si>
  <si>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</si>
  <si>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</si>
  <si>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</si>
  <si>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</si>
  <si>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</si>
  <si>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</si>
  <si>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</si>
  <si>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</si>
  <si>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</si>
  <si>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</si>
  <si>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</si>
  <si>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</si>
  <si>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</si>
  <si>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</si>
  <si>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</si>
  <si>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</si>
  <si>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</si>
  <si>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</si>
  <si>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</si>
  <si>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</si>
  <si>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</si>
  <si>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</si>
  <si>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</si>
  <si>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</si>
  <si>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</si>
  <si>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</si>
  <si>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</si>
  <si>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</si>
  <si>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</si>
  <si>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</si>
  <si>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</si>
  <si>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</si>
  <si>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</si>
  <si>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</si>
  <si>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</si>
  <si>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</si>
  <si>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</si>
  <si>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</si>
  <si>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</si>
  <si>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</si>
  <si>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</si>
  <si>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</si>
  <si>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</si>
  <si>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</si>
  <si>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</si>
  <si>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</si>
  <si>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</si>
  <si>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</si>
  <si>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</si>
  <si>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</si>
  <si>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</si>
  <si>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</si>
  <si>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</si>
  <si>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</si>
  <si>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</si>
  <si>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</si>
  <si>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</si>
  <si>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</si>
  <si>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</si>
  <si>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</si>
  <si>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</si>
  <si>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</si>
  <si>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</si>
  <si>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</si>
  <si>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</si>
  <si>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</si>
  <si>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</si>
  <si>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</si>
  <si>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</si>
  <si>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</si>
  <si>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</si>
  <si>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</si>
  <si>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</si>
  <si>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</si>
  <si>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</si>
  <si>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</si>
  <si>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</si>
  <si>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</si>
  <si>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</si>
  <si>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</si>
  <si>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</si>
  <si>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</si>
  <si>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</si>
  <si>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</si>
  <si>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</si>
  <si>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</si>
  <si>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</si>
  <si>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</si>
  <si>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</si>
  <si>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</si>
  <si>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</si>
  <si>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</si>
  <si>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</si>
  <si>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</si>
  <si>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</si>
  <si>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</si>
  <si>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</si>
  <si>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</si>
  <si>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</si>
  <si>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</si>
  <si>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</si>
  <si>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</si>
  <si>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</si>
  <si>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</si>
  <si>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</si>
  <si>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</si>
  <si>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</si>
  <si>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</si>
  <si>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</si>
  <si>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</si>
  <si>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</si>
  <si>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</si>
  <si>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</si>
  <si>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</si>
  <si>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</si>
  <si>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</si>
  <si>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</si>
  <si>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</si>
  <si>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</si>
  <si>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</si>
  <si>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</si>
  <si>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</si>
  <si>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</si>
  <si>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</si>
  <si>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</si>
  <si>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</si>
  <si>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</si>
  <si>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</si>
  <si>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</si>
  <si>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</si>
  <si>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</si>
  <si>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</si>
  <si>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</si>
  <si>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</si>
  <si>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</si>
  <si>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</si>
  <si>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</si>
  <si>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</si>
  <si>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</si>
  <si>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</si>
  <si>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</si>
  <si>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</si>
  <si>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</si>
  <si>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</si>
  <si>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</si>
  <si>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</si>
  <si>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</si>
  <si>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</si>
  <si>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</si>
  <si>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</si>
  <si>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</si>
  <si>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</si>
  <si>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</si>
  <si>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</si>
  <si>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</si>
  <si>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</si>
  <si>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</si>
  <si>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</si>
  <si>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</si>
  <si>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</si>
  <si>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</si>
  <si>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</si>
  <si>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</si>
  <si>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</si>
  <si>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</si>
  <si>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</si>
  <si>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</si>
  <si>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</si>
  <si>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</si>
  <si>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</si>
  <si>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</si>
  <si>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</si>
  <si>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</si>
  <si>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</si>
  <si>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</si>
  <si>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</si>
  <si>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</si>
  <si>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</si>
  <si>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</si>
  <si>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</si>
  <si>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</si>
  <si>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</si>
  <si>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</si>
  <si>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</si>
  <si>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</si>
  <si>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</si>
  <si>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</si>
  <si>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</si>
  <si>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</si>
  <si>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</si>
  <si>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</si>
  <si>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</si>
  <si>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</si>
  <si>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</si>
  <si>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</si>
  <si>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</si>
  <si>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</si>
  <si>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</si>
  <si>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</si>
  <si>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</si>
  <si>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</si>
  <si>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</si>
  <si>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</si>
  <si>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</si>
  <si>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</si>
  <si>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</si>
  <si>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</si>
  <si>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</si>
  <si>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</si>
  <si>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</si>
  <si>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</si>
  <si>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</si>
  <si>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</si>
  <si>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</si>
  <si>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</si>
  <si>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</si>
  <si>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</si>
  <si>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</si>
  <si>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</si>
  <si>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</si>
  <si>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</si>
  <si>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</si>
  <si>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</si>
  <si>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</si>
  <si>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</si>
  <si>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</si>
  <si>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</si>
  <si>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</si>
  <si>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</si>
  <si>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</si>
  <si>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</si>
  <si>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</si>
  <si>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</si>
  <si>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</si>
  <si>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</si>
  <si>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</si>
  <si>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</si>
  <si>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</si>
  <si>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</si>
  <si>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</si>
  <si>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</si>
  <si>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</si>
  <si>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</si>
  <si>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</si>
  <si>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</si>
  <si>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</si>
  <si>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</si>
  <si>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</si>
  <si>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</si>
  <si>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</si>
  <si>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</si>
  <si>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</si>
  <si>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</si>
  <si>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</si>
  <si>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</si>
  <si>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</si>
  <si>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</si>
  <si>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</si>
  <si>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</si>
  <si>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</si>
  <si>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</si>
  <si>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</si>
  <si>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</si>
  <si>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</si>
  <si>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</si>
  <si>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</si>
  <si>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</si>
  <si>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</si>
  <si>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</si>
  <si>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</si>
  <si>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</si>
  <si>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</si>
  <si>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</si>
  <si>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</si>
  <si>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</si>
  <si>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</si>
  <si>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</si>
  <si>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</si>
  <si>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</si>
  <si>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</si>
  <si>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</si>
  <si>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</si>
  <si>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</si>
  <si>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</si>
  <si>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</si>
  <si>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</si>
  <si>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</si>
  <si>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</si>
  <si>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</si>
  <si>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</si>
  <si>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</si>
  <si>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</si>
  <si>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</si>
  <si>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</si>
  <si>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</si>
  <si>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</si>
  <si>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</si>
  <si>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</si>
  <si>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</si>
  <si>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</si>
  <si>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</si>
  <si>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</si>
  <si>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</si>
  <si>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</si>
  <si>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</si>
  <si>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</si>
  <si>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</si>
  <si>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</si>
  <si>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</si>
  <si>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</si>
  <si>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</si>
  <si>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</si>
  <si>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</si>
  <si>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</si>
  <si>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</si>
  <si>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</si>
  <si>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</si>
  <si>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</si>
  <si>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</si>
  <si>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</si>
  <si>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</si>
  <si>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</si>
  <si>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</si>
  <si>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</si>
  <si>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</si>
  <si>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</si>
  <si>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</si>
  <si>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</si>
  <si>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</si>
  <si>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</si>
  <si>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</si>
  <si>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</si>
  <si>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</si>
  <si>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</si>
  <si>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</si>
  <si>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</si>
  <si>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</si>
  <si>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</si>
  <si>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</si>
  <si>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</si>
  <si>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</si>
  <si>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</si>
  <si>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</si>
  <si>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</si>
  <si>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</si>
  <si>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</si>
  <si>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</si>
  <si>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</si>
  <si>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</si>
  <si>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</si>
  <si>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</si>
  <si>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</si>
  <si>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</si>
  <si>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</si>
  <si>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</si>
  <si>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</si>
  <si>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</si>
  <si>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</si>
  <si>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</si>
  <si>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</si>
  <si>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</si>
  <si>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</si>
  <si>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</si>
  <si>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</si>
  <si>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</si>
  <si>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</si>
  <si>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</si>
  <si>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</si>
  <si>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</si>
  <si>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</si>
  <si>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</si>
  <si>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</si>
  <si>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</si>
  <si>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</si>
  <si>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</si>
  <si>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</si>
  <si>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</si>
  <si>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</si>
  <si>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</si>
  <si>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</si>
  <si>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</si>
  <si>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</si>
  <si>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</si>
  <si>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</si>
  <si>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</si>
  <si>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</si>
  <si>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</si>
  <si>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</si>
  <si>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</si>
  <si>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</si>
  <si>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</si>
  <si>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</si>
  <si>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</si>
  <si>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</si>
  <si>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</si>
  <si>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</si>
  <si>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</si>
  <si>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</si>
  <si>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</si>
  <si>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</si>
  <si>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</si>
  <si>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</si>
  <si>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</si>
  <si>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</si>
  <si>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</si>
  <si>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</si>
  <si>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</si>
  <si>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</si>
  <si>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</si>
  <si>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</si>
  <si>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</si>
  <si>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</si>
  <si>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</si>
  <si>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</si>
  <si>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</si>
  <si>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</si>
  <si>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</si>
  <si>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</si>
  <si>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</si>
  <si>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</si>
  <si>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</si>
  <si>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</si>
  <si>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</si>
  <si>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</si>
  <si>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</si>
  <si>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</si>
  <si>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</si>
  <si>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</si>
  <si>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</si>
  <si>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</si>
  <si>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</si>
  <si>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</si>
  <si>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</si>
  <si>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</si>
  <si>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</si>
  <si>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</si>
  <si>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</si>
  <si>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</si>
  <si>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</si>
  <si>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</si>
  <si>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</si>
  <si>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</si>
  <si>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</si>
  <si>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</si>
  <si>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</si>
  <si>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</si>
  <si>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</si>
  <si>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</si>
  <si>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</si>
  <si>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</si>
  <si>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</si>
  <si>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</si>
  <si>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</si>
  <si>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</si>
  <si>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</si>
  <si>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</si>
  <si>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</si>
  <si>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</si>
  <si>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</si>
  <si>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</si>
  <si>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</si>
  <si>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</si>
  <si>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</si>
  <si>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</si>
  <si>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</si>
  <si>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</si>
  <si>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</si>
  <si>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</si>
  <si>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</si>
  <si>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</si>
  <si>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</si>
  <si>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</si>
  <si>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</si>
  <si>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</si>
  <si>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</si>
  <si>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</si>
  <si>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</si>
  <si>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</si>
  <si>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</si>
  <si>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</si>
  <si>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</si>
  <si>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</si>
  <si>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</si>
  <si>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</si>
  <si>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</si>
  <si>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</si>
  <si>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</si>
  <si>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</si>
  <si>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</si>
  <si>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</si>
  <si>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</si>
  <si>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</si>
  <si>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</si>
  <si>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</si>
  <si>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</si>
  <si>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</si>
  <si>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</si>
  <si>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</si>
  <si>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</si>
  <si>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</si>
  <si>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</si>
  <si>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</si>
  <si>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</si>
  <si>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</si>
  <si>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</si>
  <si>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</si>
  <si>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</si>
  <si>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</si>
  <si>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</si>
  <si>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</si>
  <si>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</si>
  <si>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</si>
  <si>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</si>
  <si>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</si>
  <si>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</si>
  <si>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</si>
  <si>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</si>
  <si>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</si>
  <si>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</si>
  <si>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</si>
  <si>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</si>
  <si>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</si>
  <si>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</si>
  <si>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</si>
  <si>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</si>
  <si>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</si>
  <si>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</si>
  <si>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</si>
  <si>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</si>
  <si>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</si>
  <si>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</si>
  <si>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</si>
  <si>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</si>
  <si>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</si>
  <si>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</si>
  <si>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</si>
  <si>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</si>
  <si>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</si>
  <si>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</si>
  <si>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</si>
  <si>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</si>
  <si>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</si>
  <si>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</si>
  <si>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</si>
  <si>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</si>
  <si>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</si>
  <si>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</si>
  <si>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</si>
  <si>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</si>
  <si>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</si>
  <si>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</si>
  <si>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</si>
  <si>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</si>
  <si>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</si>
  <si>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</si>
  <si>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</si>
  <si>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</si>
  <si>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</si>
  <si>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</si>
  <si>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</si>
  <si>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</si>
  <si>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</si>
  <si>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</si>
  <si>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</si>
  <si>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</si>
  <si>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</si>
  <si>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</si>
  <si>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</si>
  <si>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</si>
  <si>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</si>
  <si>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</si>
  <si>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</si>
  <si>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</si>
  <si>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</si>
  <si>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</si>
  <si>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</si>
  <si>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</si>
  <si>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</si>
  <si>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</si>
  <si>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</si>
  <si>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</si>
  <si>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</si>
  <si>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</si>
  <si>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</si>
  <si>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</si>
  <si>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</si>
  <si>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</si>
  <si>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</si>
  <si>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</si>
  <si>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</si>
  <si>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</si>
  <si>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</si>
  <si>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</si>
  <si>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</si>
  <si>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</si>
  <si>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</si>
  <si>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</si>
  <si>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</si>
  <si>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</si>
  <si>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</si>
  <si>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</si>
  <si>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</si>
  <si>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</si>
  <si>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</si>
  <si>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</si>
  <si>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</si>
  <si>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</si>
  <si>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</si>
  <si>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</si>
  <si>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</si>
  <si>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</si>
  <si>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</si>
  <si>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</si>
  <si>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</si>
  <si>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</si>
  <si>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</si>
  <si>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</si>
  <si>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</si>
  <si>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</si>
  <si>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</si>
  <si>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</si>
  <si>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</si>
  <si>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</si>
  <si>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</si>
  <si>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</si>
  <si>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</si>
  <si>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</si>
  <si>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</si>
  <si>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</si>
  <si>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</si>
  <si>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</si>
  <si>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</si>
  <si>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</si>
  <si>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</si>
  <si>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</si>
  <si>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</si>
  <si>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</si>
  <si>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</si>
  <si>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</si>
  <si>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</si>
  <si>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</si>
  <si>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</si>
  <si>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</si>
  <si>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</si>
  <si>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</si>
  <si>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</si>
  <si>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</si>
  <si>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</si>
  <si>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</si>
  <si>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</si>
  <si>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</si>
  <si>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</si>
  <si>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</si>
  <si>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</si>
  <si>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</si>
  <si>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</si>
  <si>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</si>
  <si>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</si>
  <si>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</si>
  <si>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</si>
  <si>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</si>
  <si>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</si>
  <si>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</si>
  <si>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</si>
  <si>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</si>
  <si>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</si>
  <si>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</si>
  <si>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</si>
  <si>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</si>
  <si>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</si>
  <si>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</si>
  <si>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</si>
  <si>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</si>
  <si>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</si>
  <si>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</si>
  <si>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</si>
  <si>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</si>
  <si>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</si>
  <si>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</si>
  <si>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</si>
  <si>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</si>
  <si>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</si>
  <si>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</si>
  <si>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</si>
  <si>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</si>
  <si>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</si>
  <si>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</si>
  <si>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</si>
  <si>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</si>
  <si>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</si>
  <si>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</si>
  <si>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</si>
  <si>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</si>
  <si>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</si>
  <si>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</si>
  <si>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</si>
  <si>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</si>
  <si>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</si>
  <si>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</si>
  <si>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</si>
  <si>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</si>
  <si>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</si>
  <si>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</si>
  <si>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</si>
  <si>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</si>
  <si>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</si>
  <si>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</si>
  <si>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</si>
  <si>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</si>
  <si>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</si>
  <si>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</si>
  <si>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</si>
  <si>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</si>
  <si>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</si>
  <si>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</si>
  <si>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</si>
  <si>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</si>
  <si>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</si>
  <si>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</si>
  <si>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</si>
  <si>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</si>
  <si>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</si>
  <si>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</si>
  <si>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</si>
  <si>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</si>
  <si>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</si>
  <si>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</si>
  <si>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</si>
  <si>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</si>
  <si>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</si>
  <si>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</si>
  <si>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</si>
  <si>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</si>
  <si>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</si>
  <si>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</si>
  <si>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</si>
  <si>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</si>
  <si>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</si>
  <si>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</si>
  <si>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</si>
  <si>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</si>
  <si>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</si>
  <si>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</si>
  <si>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</si>
  <si>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</si>
  <si>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</si>
  <si>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</si>
  <si>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</si>
  <si>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</si>
  <si>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</si>
  <si>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</si>
  <si>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</si>
  <si>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</si>
  <si>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</si>
  <si>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</si>
  <si>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</si>
  <si>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</si>
  <si>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</si>
  <si>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</si>
  <si>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</si>
  <si>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</si>
  <si>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</si>
  <si>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</si>
  <si>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</si>
  <si>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</si>
  <si>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</si>
  <si>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</si>
  <si>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</si>
  <si>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</si>
  <si>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</si>
  <si>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</si>
  <si>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</si>
  <si>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</si>
  <si>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</si>
  <si>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</si>
  <si>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</si>
  <si>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</si>
  <si>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</si>
  <si>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</si>
  <si>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</si>
  <si>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</si>
  <si>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</si>
  <si>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</si>
  <si>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</si>
  <si>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</si>
  <si>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</si>
  <si>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</si>
  <si>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</si>
  <si>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</si>
  <si>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</si>
  <si>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</si>
  <si>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</si>
  <si>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</si>
  <si>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</si>
  <si>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</si>
  <si>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</si>
  <si>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</si>
  <si>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</si>
  <si>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</si>
  <si>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</si>
  <si>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</si>
  <si>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</si>
  <si>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</si>
  <si>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</si>
  <si>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</si>
  <si>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</si>
  <si>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</si>
  <si>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</si>
  <si>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</si>
  <si>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</si>
  <si>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</si>
  <si>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</si>
  <si>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</si>
  <si>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</si>
  <si>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</si>
  <si>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</si>
  <si>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</si>
  <si>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</si>
  <si>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</si>
  <si>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</si>
  <si>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</si>
  <si>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</si>
  <si>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</si>
  <si>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</si>
  <si>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</si>
  <si>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</si>
  <si>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</si>
  <si>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</si>
  <si>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</si>
  <si>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</si>
  <si>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</si>
  <si>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</si>
  <si>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</si>
  <si>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</si>
  <si>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</si>
  <si>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</si>
  <si>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</si>
  <si>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</si>
  <si>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</si>
  <si>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</si>
  <si>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</si>
  <si>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</si>
  <si>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</si>
  <si>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</si>
  <si>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</si>
  <si>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</si>
  <si>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</si>
  <si>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</si>
  <si>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</si>
  <si>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</si>
  <si>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</si>
  <si>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</si>
  <si>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</si>
  <si>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</si>
  <si>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</si>
  <si>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</si>
  <si>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</si>
  <si>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</si>
  <si>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</si>
  <si>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</si>
  <si>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</si>
  <si>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</si>
  <si>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</si>
  <si>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</si>
  <si>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</si>
  <si>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</si>
  <si>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</si>
  <si>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</si>
  <si>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</si>
  <si>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</si>
  <si>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</si>
  <si>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</si>
  <si>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</si>
  <si>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</si>
  <si>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</si>
  <si>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</si>
  <si>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</si>
  <si>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</si>
  <si>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</si>
  <si>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</si>
  <si>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</si>
  <si>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</si>
  <si>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</si>
  <si>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</si>
  <si>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</si>
  <si>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</si>
  <si>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</si>
  <si>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</si>
  <si>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</si>
  <si>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</si>
  <si>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</si>
  <si>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</si>
  <si>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</si>
  <si>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</si>
  <si>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</si>
  <si>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</si>
  <si>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</si>
  <si>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</si>
  <si>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</si>
  <si>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</si>
  <si>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</si>
  <si>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</si>
  <si>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</si>
  <si>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</si>
  <si>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</si>
  <si>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</si>
  <si>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</si>
  <si>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</si>
  <si>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</si>
  <si>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</si>
  <si>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</si>
  <si>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</si>
  <si>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</si>
  <si>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</si>
  <si>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</si>
  <si>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</si>
  <si>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</si>
  <si>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</si>
  <si>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</si>
  <si>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</si>
  <si>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</si>
  <si>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</si>
  <si>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</si>
  <si>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</si>
  <si>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</si>
  <si>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</si>
  <si>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</si>
  <si>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</si>
  <si>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</si>
  <si>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</si>
  <si>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</si>
  <si>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</si>
  <si>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</si>
  <si>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</si>
  <si>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</si>
  <si>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</si>
  <si>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</si>
  <si>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</si>
  <si>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</si>
  <si>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</si>
  <si>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</si>
  <si>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</si>
  <si>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</si>
  <si>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</si>
  <si>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</si>
  <si>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</si>
  <si>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</si>
  <si>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</si>
  <si>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</si>
  <si>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</si>
  <si>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</si>
  <si>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</si>
  <si>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</si>
  <si>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</si>
  <si>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</si>
  <si>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</si>
  <si>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</si>
  <si>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</si>
  <si>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</si>
  <si>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</si>
  <si>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</si>
  <si>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</si>
  <si>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</si>
  <si>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</si>
  <si>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</si>
  <si>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</si>
  <si>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</si>
  <si>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</si>
  <si>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</si>
  <si>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</si>
  <si>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</si>
  <si>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</si>
  <si>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</si>
  <si>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</si>
  <si>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</si>
  <si>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</si>
  <si>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</si>
  <si>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</si>
  <si>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</si>
  <si>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</si>
  <si>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</si>
  <si>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</si>
  <si>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</si>
  <si>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</si>
  <si>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</si>
  <si>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</si>
  <si>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</si>
  <si>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</si>
  <si>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</si>
  <si>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</si>
  <si>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</si>
  <si>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</si>
  <si>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</si>
  <si>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</si>
  <si>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</si>
  <si>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</si>
  <si>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</si>
  <si>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</si>
  <si>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</si>
  <si>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</si>
  <si>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</si>
  <si>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</si>
  <si>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</si>
  <si>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</si>
  <si>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</si>
  <si>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</si>
  <si>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</si>
  <si>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</si>
  <si>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</si>
  <si>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</si>
  <si>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</si>
  <si>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</si>
  <si>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</si>
  <si>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</si>
  <si>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</si>
  <si>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</si>
  <si>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</si>
  <si>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</si>
  <si>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</si>
  <si>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</si>
  <si>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</si>
  <si>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</si>
  <si>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</si>
  <si>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</si>
  <si>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</si>
  <si>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</si>
  <si>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</si>
  <si>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</si>
  <si>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</si>
  <si>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</si>
  <si>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</si>
  <si>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</si>
  <si>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</si>
  <si>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</si>
  <si>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</si>
  <si>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</si>
  <si>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</si>
  <si>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</si>
  <si>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</si>
  <si>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</si>
  <si>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</si>
  <si>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</si>
  <si>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</si>
  <si>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</si>
  <si>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</si>
  <si>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</si>
  <si>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</si>
  <si>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</si>
  <si>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</si>
  <si>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</si>
  <si>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</si>
  <si>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</si>
  <si>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</si>
  <si>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</si>
  <si>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</si>
  <si>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</si>
  <si>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</si>
  <si>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</si>
  <si>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</si>
  <si>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</si>
  <si>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</si>
  <si>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</si>
  <si>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</si>
  <si>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</si>
  <si>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</si>
  <si>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</si>
  <si>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</si>
  <si>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</si>
  <si>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</si>
  <si>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</si>
  <si>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</si>
  <si>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</si>
  <si>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</si>
  <si>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</si>
  <si>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</si>
  <si>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</si>
  <si>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</si>
  <si>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</si>
  <si>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</si>
  <si>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</si>
  <si>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</si>
  <si>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</si>
  <si>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</si>
  <si>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</si>
  <si>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</si>
  <si>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</si>
  <si>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</si>
  <si>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</si>
  <si>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</si>
  <si>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</si>
  <si>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</si>
  <si>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</si>
  <si>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</si>
  <si>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</si>
  <si>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</si>
  <si>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</si>
  <si>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</si>
  <si>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</si>
  <si>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</si>
  <si>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</si>
  <si>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</si>
  <si>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</si>
  <si>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</si>
  <si>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</si>
  <si>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</si>
  <si>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</si>
  <si>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</si>
  <si>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</si>
  <si>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</si>
  <si>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</si>
  <si>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</si>
  <si>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</si>
  <si>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</si>
  <si>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</si>
  <si>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</si>
  <si>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</si>
  <si>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</si>
  <si>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</si>
  <si>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</si>
  <si>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</si>
  <si>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</si>
  <si>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</si>
  <si>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</si>
  <si>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</si>
  <si>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</si>
  <si>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</si>
  <si>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</si>
  <si>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</si>
  <si>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</si>
  <si>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</si>
  <si>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</si>
  <si>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</si>
  <si>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</si>
  <si>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</si>
  <si>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</si>
  <si>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</si>
  <si>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</si>
  <si>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</si>
  <si>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</si>
  <si>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</si>
  <si>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</si>
  <si>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</si>
  <si>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</si>
  <si>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</si>
  <si>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</si>
  <si>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</si>
  <si>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</si>
  <si>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</si>
  <si>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</si>
  <si>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</si>
  <si>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</si>
  <si>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</si>
  <si>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</si>
  <si>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</si>
  <si>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</si>
  <si>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</si>
  <si>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</si>
  <si>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</si>
  <si>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</si>
  <si>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</si>
  <si>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</si>
  <si>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</si>
  <si>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</si>
  <si>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</si>
  <si>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</si>
  <si>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</si>
  <si>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</si>
  <si>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</si>
  <si>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</si>
  <si>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</si>
  <si>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</si>
  <si>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</si>
  <si>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</si>
  <si>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</si>
  <si>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</si>
  <si>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</si>
  <si>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</si>
  <si>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</si>
  <si>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</si>
  <si>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</si>
  <si>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</si>
  <si>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</si>
  <si>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</si>
  <si>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</si>
  <si>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</si>
  <si>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</si>
  <si>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</si>
  <si>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</si>
  <si>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</si>
  <si>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</si>
  <si>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</si>
  <si>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</si>
  <si>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</si>
  <si>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</si>
  <si>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</si>
  <si>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</si>
  <si>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</si>
  <si>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</si>
  <si>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</si>
  <si>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</si>
  <si>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</si>
  <si>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</si>
  <si>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</si>
  <si>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</si>
  <si>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</si>
  <si>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</si>
  <si>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</si>
  <si>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</si>
  <si>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</si>
  <si>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</si>
  <si>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</si>
  <si>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</si>
  <si>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</si>
  <si>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</si>
  <si>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</si>
  <si>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</si>
  <si>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</si>
  <si>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</si>
  <si>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</si>
  <si>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</si>
  <si>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</si>
  <si>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</si>
  <si>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</si>
  <si>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</si>
  <si>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</si>
  <si>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</si>
  <si>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</si>
  <si>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</si>
  <si>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</si>
  <si>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</si>
  <si>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</si>
  <si>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</si>
  <si>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</si>
  <si>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</si>
  <si>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</si>
  <si>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</si>
  <si>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</si>
  <si>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</si>
  <si>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</si>
  <si>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</si>
  <si>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</si>
  <si>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</si>
  <si>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</si>
  <si>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</si>
  <si>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</si>
  <si>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</si>
  <si>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</si>
  <si>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</si>
  <si>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</si>
  <si>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</si>
  <si>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</si>
  <si>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</si>
  <si>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</si>
  <si>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</si>
  <si>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</si>
  <si>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</si>
  <si>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</si>
  <si>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</si>
  <si>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</si>
  <si>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</si>
  <si>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</si>
  <si>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</si>
  <si>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</si>
  <si>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</si>
  <si>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</si>
  <si>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</si>
  <si>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</si>
  <si>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</si>
  <si>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</si>
  <si>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</si>
  <si>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</si>
  <si>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</si>
  <si>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</si>
  <si>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</si>
  <si>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</si>
  <si>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</si>
  <si>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</si>
  <si>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</si>
  <si>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</si>
  <si>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</si>
  <si>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</si>
  <si>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</si>
  <si>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</si>
  <si>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</si>
  <si>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</si>
  <si>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</si>
  <si>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</si>
  <si>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</si>
  <si>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</si>
  <si>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</si>
  <si>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</si>
  <si>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</si>
  <si>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</si>
  <si>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</si>
  <si>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</si>
  <si>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</si>
  <si>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</si>
  <si>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</si>
  <si>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</si>
  <si>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</si>
  <si>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</si>
  <si>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</si>
  <si>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</si>
  <si>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</si>
  <si>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</si>
  <si>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</si>
  <si>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</si>
  <si>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</si>
  <si>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</si>
  <si>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</si>
  <si>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</si>
  <si>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</si>
  <si>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</si>
  <si>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</si>
  <si>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</si>
  <si>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</si>
  <si>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</si>
  <si>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</si>
  <si>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</si>
  <si>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</si>
  <si>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</si>
  <si>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</si>
  <si>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</si>
  <si>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</si>
  <si>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</si>
  <si>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</si>
  <si>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</si>
  <si>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</si>
  <si>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</si>
  <si>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</si>
  <si>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</si>
  <si>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</si>
  <si>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</si>
  <si>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</si>
  <si>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</si>
  <si>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</si>
  <si>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</si>
  <si>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</si>
  <si>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</si>
  <si>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</si>
  <si>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</si>
  <si>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</si>
  <si>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</si>
  <si>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</si>
  <si>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</si>
  <si>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</si>
  <si>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</si>
  <si>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</si>
  <si>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</si>
  <si>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</si>
  <si>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</si>
  <si>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</si>
  <si>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</si>
  <si>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</si>
  <si>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</si>
  <si>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</si>
  <si>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</si>
  <si>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</si>
  <si>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</si>
  <si>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</si>
  <si>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</si>
  <si>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</si>
  <si>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</si>
  <si>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</si>
  <si>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</si>
  <si>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</si>
  <si>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</si>
  <si>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</si>
  <si>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</si>
  <si>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</si>
  <si>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</si>
  <si>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</si>
  <si>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</si>
  <si>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</si>
  <si>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</si>
  <si>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</si>
  <si>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</si>
  <si>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</si>
  <si>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</si>
  <si>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</si>
  <si>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</si>
  <si>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</si>
  <si>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</si>
  <si>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</si>
  <si>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</si>
  <si>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</si>
  <si>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</si>
  <si>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</si>
  <si>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</si>
  <si>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</si>
  <si>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</si>
  <si>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</si>
  <si>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</si>
  <si>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</si>
  <si>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</si>
  <si>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</si>
  <si>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</si>
  <si>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</si>
  <si>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</si>
  <si>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</si>
  <si>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</si>
  <si>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</si>
  <si>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</si>
  <si>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</si>
  <si>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</si>
  <si>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</si>
  <si>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</si>
  <si>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</si>
  <si>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</si>
  <si>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</si>
  <si>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</si>
  <si>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</si>
  <si>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</si>
  <si>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</si>
  <si>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</si>
  <si>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</si>
  <si>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</si>
  <si>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</si>
  <si>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</si>
  <si>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</si>
  <si>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</si>
  <si>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</si>
  <si>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</si>
  <si>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</si>
  <si>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</si>
  <si>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</si>
  <si>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</si>
  <si>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</si>
  <si>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</si>
  <si>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</si>
  <si>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</si>
  <si>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</si>
  <si>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</si>
  <si>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</si>
  <si>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</si>
  <si>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</si>
  <si>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</si>
  <si>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</si>
  <si>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</si>
  <si>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</si>
  <si>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</si>
  <si>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</si>
  <si>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</si>
  <si>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</si>
  <si>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</si>
  <si>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</si>
  <si>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</si>
  <si>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</si>
  <si>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</si>
  <si>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</si>
  <si>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</si>
  <si>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</si>
  <si>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</si>
  <si>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</si>
  <si>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</si>
  <si>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</si>
  <si>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</si>
  <si>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</si>
  <si>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</si>
  <si>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</si>
  <si>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</si>
  <si>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</si>
  <si>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</si>
  <si>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</si>
  <si>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</si>
  <si>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</si>
  <si>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</si>
  <si>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</si>
  <si>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</si>
  <si>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</si>
  <si>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</si>
  <si>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</si>
  <si>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</si>
  <si>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</si>
  <si>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</si>
  <si>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</si>
  <si>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</si>
  <si>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</si>
  <si>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</si>
  <si>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</si>
  <si>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</si>
  <si>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</si>
  <si>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</si>
  <si>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</si>
  <si>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</si>
  <si>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</si>
  <si>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</si>
  <si>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</si>
  <si>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</si>
  <si>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</si>
  <si>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</si>
  <si>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</si>
  <si>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</si>
  <si>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</si>
  <si>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</si>
  <si>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</si>
  <si>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</si>
  <si>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</si>
  <si>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</si>
  <si>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</si>
  <si>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</si>
  <si>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</si>
  <si>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</si>
  <si>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</si>
  <si>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</si>
  <si>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</si>
  <si>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</si>
  <si>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</si>
  <si>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</si>
  <si>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</si>
  <si>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</si>
  <si>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</si>
  <si>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</si>
  <si>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</si>
  <si>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</si>
  <si>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</si>
  <si>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</si>
  <si>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</si>
  <si>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</si>
  <si>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</si>
  <si>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</si>
  <si>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</si>
  <si>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</si>
  <si>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</si>
  <si>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</si>
  <si>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</si>
  <si>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</si>
  <si>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</si>
  <si>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</si>
  <si>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</si>
  <si>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</si>
  <si>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</si>
  <si>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</si>
  <si>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</si>
  <si>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</si>
  <si>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</si>
  <si>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</si>
  <si>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</si>
  <si>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</si>
  <si>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</si>
  <si>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</si>
  <si>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</si>
  <si>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</si>
  <si>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</si>
  <si>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</si>
  <si>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</si>
  <si>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</si>
  <si>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</si>
  <si>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</si>
  <si>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</si>
  <si>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</si>
  <si>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</si>
  <si>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</si>
  <si>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</si>
  <si>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</si>
  <si>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</si>
  <si>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</si>
  <si>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</si>
  <si>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</si>
  <si>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</si>
  <si>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</si>
  <si>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</si>
  <si>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</si>
  <si>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</si>
  <si>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</si>
  <si>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</si>
  <si>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</si>
  <si>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</si>
  <si>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</si>
  <si>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</si>
  <si>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</si>
  <si>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</si>
  <si>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</si>
  <si>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</si>
  <si>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</si>
  <si>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</si>
  <si>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</si>
  <si>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</si>
  <si>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</si>
  <si>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</si>
  <si>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</si>
  <si>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</si>
  <si>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</si>
  <si>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</si>
  <si>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</si>
  <si>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</si>
  <si>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</si>
  <si>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</si>
  <si>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</si>
  <si>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</si>
  <si>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</si>
  <si>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</si>
  <si>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</si>
  <si>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</si>
  <si>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</si>
  <si>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</si>
  <si>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</si>
  <si>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</si>
  <si>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</si>
  <si>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</si>
  <si>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</si>
  <si>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</si>
  <si>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</si>
  <si>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</si>
  <si>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</si>
  <si>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</si>
  <si>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</si>
  <si>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</si>
  <si>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</si>
  <si>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</si>
  <si>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</si>
  <si>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</si>
  <si>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</si>
  <si>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</si>
  <si>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</si>
  <si>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</si>
  <si>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</si>
  <si>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</si>
  <si>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</si>
  <si>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</si>
  <si>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</si>
  <si>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</si>
  <si>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</si>
  <si>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</si>
  <si>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</si>
  <si>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</si>
  <si>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</si>
  <si>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</si>
  <si>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</si>
  <si>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</si>
  <si>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</si>
  <si>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</si>
  <si>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</si>
  <si>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</si>
  <si>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</si>
  <si>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</si>
  <si>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</si>
  <si>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</si>
  <si>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</si>
  <si>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</si>
  <si>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</si>
  <si>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</si>
  <si>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</si>
  <si>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</si>
  <si>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</si>
  <si>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</si>
  <si>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</si>
  <si>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</si>
  <si>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</si>
  <si>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</si>
  <si>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</si>
  <si>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</si>
  <si>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</si>
  <si>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</si>
  <si>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</si>
  <si>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</si>
  <si>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</si>
  <si>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</si>
  <si>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</si>
  <si>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</si>
  <si>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</si>
  <si>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</si>
  <si>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</si>
  <si>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</si>
  <si>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</si>
  <si>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</si>
  <si>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</si>
  <si>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</si>
  <si>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</si>
  <si>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</si>
  <si>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</si>
  <si>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</si>
  <si>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</si>
  <si>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</si>
  <si>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</si>
  <si>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</si>
  <si>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</si>
  <si>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</si>
  <si>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</si>
  <si>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</si>
  <si>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</si>
  <si>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</si>
  <si>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</si>
  <si>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</si>
  <si>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</si>
  <si>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</si>
  <si>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</si>
  <si>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</si>
  <si>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</si>
  <si>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</si>
  <si>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</si>
  <si>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</si>
  <si>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</si>
  <si>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</si>
  <si>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</si>
  <si>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</si>
  <si>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</si>
  <si>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</si>
  <si>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</si>
  <si>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</si>
  <si>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</si>
  <si>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</si>
  <si>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</si>
  <si>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</si>
  <si>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</si>
  <si>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</si>
  <si>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</si>
  <si>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</si>
  <si>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</si>
  <si>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</si>
  <si>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</si>
  <si>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</si>
  <si>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</si>
  <si>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</si>
  <si>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</si>
  <si>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</si>
  <si>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</si>
  <si>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</si>
  <si>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</si>
  <si>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</si>
  <si>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</si>
  <si>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</si>
  <si>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</si>
  <si>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</si>
  <si>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</si>
  <si>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</si>
  <si>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</si>
  <si>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</si>
  <si>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</si>
  <si>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</si>
  <si>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</si>
  <si>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</si>
  <si>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</si>
  <si>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</si>
  <si>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</si>
  <si>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</si>
  <si>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</si>
  <si>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</si>
  <si>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</si>
  <si>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</si>
  <si>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</si>
  <si>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</si>
  <si>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</si>
  <si>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</si>
  <si>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</si>
  <si>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</si>
  <si>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</si>
  <si>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</si>
  <si>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</si>
  <si>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</si>
  <si>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</si>
  <si>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</si>
  <si>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</si>
  <si>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</si>
  <si>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</si>
  <si>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</si>
  <si>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</si>
  <si>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</si>
  <si>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</si>
  <si>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</si>
  <si>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</si>
  <si>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</si>
  <si>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</si>
  <si>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</si>
  <si>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</si>
  <si>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</si>
  <si>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</si>
  <si>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</si>
  <si>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</si>
  <si>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</si>
  <si>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</si>
  <si>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</si>
  <si>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</si>
  <si>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</si>
  <si>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</si>
  <si>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</si>
  <si>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</si>
  <si>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</si>
  <si>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</si>
  <si>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</si>
  <si>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</si>
  <si>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</si>
  <si>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</si>
  <si>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</si>
  <si>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</si>
  <si>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</si>
  <si>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</si>
  <si>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</si>
  <si>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</si>
  <si>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</si>
  <si>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</si>
  <si>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</si>
  <si>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</si>
  <si>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</si>
  <si>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</si>
  <si>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</si>
  <si>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</si>
  <si>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</si>
  <si>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</si>
  <si>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</si>
  <si>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</si>
  <si>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</si>
  <si>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</si>
  <si>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</si>
  <si>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</si>
  <si>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</si>
  <si>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</si>
  <si>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</si>
  <si>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</si>
  <si>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</si>
  <si>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</si>
  <si>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</si>
  <si>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</si>
  <si>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</si>
  <si>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</si>
  <si>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</si>
  <si>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</si>
  <si>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</si>
  <si>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</si>
  <si>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</si>
  <si>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</si>
  <si>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</si>
  <si>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</si>
  <si>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</si>
  <si>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</si>
  <si>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</si>
  <si>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</si>
  <si>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</si>
  <si>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</si>
  <si>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</si>
  <si>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</si>
  <si>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</si>
  <si>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</si>
  <si>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</si>
  <si>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</si>
  <si>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</si>
  <si>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</si>
  <si>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</si>
  <si>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</si>
  <si>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</si>
  <si>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</si>
  <si>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</si>
  <si>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</si>
  <si>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</si>
  <si>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</si>
  <si>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</si>
  <si>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</si>
  <si>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</si>
  <si>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</si>
  <si>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</si>
  <si>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</si>
  <si>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</si>
  <si>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</si>
  <si>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</si>
  <si>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</si>
  <si>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</si>
  <si>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</si>
  <si>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</si>
  <si>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</si>
  <si>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</si>
  <si>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</si>
  <si>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</si>
  <si>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</si>
  <si>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</si>
  <si>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</si>
  <si>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</si>
  <si>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</si>
  <si>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</si>
  <si>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</si>
  <si>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</si>
  <si>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</si>
  <si>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</si>
  <si>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</si>
  <si>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</si>
  <si>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</si>
  <si>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</si>
  <si>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</si>
  <si>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</si>
  <si>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</si>
  <si>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</si>
  <si>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</si>
  <si>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</si>
  <si>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</si>
  <si>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</si>
  <si>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</si>
  <si>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</si>
  <si>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</si>
  <si>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</si>
  <si>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</si>
  <si>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</si>
  <si>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</si>
  <si>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</si>
  <si>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</si>
  <si>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</si>
  <si>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</si>
  <si>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</si>
  <si>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</si>
  <si>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</si>
  <si>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</si>
  <si>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</si>
  <si>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</si>
  <si>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</si>
  <si>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</si>
  <si>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</si>
  <si>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</si>
  <si>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</si>
  <si>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</si>
  <si>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</si>
  <si>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</si>
  <si>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</si>
  <si>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</si>
  <si>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</si>
  <si>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</si>
  <si>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</si>
  <si>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</si>
  <si>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</si>
  <si>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</si>
  <si>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</si>
  <si>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</si>
  <si>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</si>
  <si>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</si>
  <si>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</si>
  <si>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</si>
  <si>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</si>
  <si>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</si>
  <si>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</si>
  <si>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</si>
  <si>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</si>
  <si>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</si>
  <si>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</si>
  <si>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</si>
  <si>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</si>
  <si>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</si>
  <si>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</si>
  <si>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</si>
  <si>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</si>
  <si>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</si>
  <si>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</si>
  <si>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</si>
  <si>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</si>
  <si>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</si>
  <si>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</si>
  <si>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</si>
  <si>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</si>
  <si>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</si>
  <si>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</si>
  <si>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</si>
  <si>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</si>
  <si>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</si>
  <si>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</si>
  <si>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</si>
  <si>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</si>
  <si>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</si>
  <si>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</si>
  <si>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</si>
  <si>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</si>
  <si>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</si>
  <si>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</si>
  <si>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</si>
  <si>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</si>
  <si>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</si>
  <si>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</si>
  <si>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</si>
  <si>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</si>
  <si>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</si>
  <si>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</si>
  <si>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</si>
  <si>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</si>
  <si>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</si>
  <si>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</si>
  <si>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</si>
  <si>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</si>
  <si>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</si>
  <si>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</si>
  <si>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</si>
  <si>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</si>
  <si>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</si>
  <si>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</si>
  <si>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</si>
  <si>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</si>
  <si>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</si>
  <si>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</si>
  <si>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</si>
  <si>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</si>
  <si>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</si>
  <si>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</si>
  <si>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</si>
  <si>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</si>
  <si>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</si>
  <si>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</si>
  <si>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</si>
  <si>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</si>
  <si>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</si>
  <si>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</si>
  <si>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</si>
  <si>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</si>
  <si>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</si>
  <si>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</si>
  <si>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</si>
  <si>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</si>
  <si>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</si>
  <si>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</si>
  <si>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</si>
  <si>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</si>
  <si>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</si>
  <si>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</si>
  <si>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</si>
  <si>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</si>
  <si>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</si>
  <si>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</si>
  <si>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</si>
  <si>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</si>
  <si>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</si>
  <si>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</si>
  <si>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</si>
  <si>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</si>
  <si>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</si>
  <si>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</si>
  <si>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</si>
  <si>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</si>
  <si>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</si>
  <si>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</si>
  <si>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</si>
  <si>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</si>
  <si>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</si>
  <si>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</si>
  <si>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</si>
  <si>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</si>
  <si>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</si>
  <si>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</si>
  <si>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</si>
  <si>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</si>
  <si>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</si>
  <si>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</si>
  <si>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</si>
  <si>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</si>
  <si>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</si>
  <si>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</si>
  <si>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</si>
  <si>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</si>
  <si>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</si>
  <si>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</si>
  <si>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</si>
  <si>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</si>
  <si>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</si>
  <si>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</si>
  <si>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</si>
  <si>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</si>
  <si>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</si>
  <si>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</si>
  <si>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</si>
  <si>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</si>
  <si>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</si>
  <si>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</si>
  <si>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</si>
  <si>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</si>
  <si>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</si>
  <si>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</si>
  <si>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</si>
  <si>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</si>
  <si>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</si>
  <si>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</si>
  <si>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</si>
  <si>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</si>
  <si>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</si>
  <si>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</si>
  <si>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</si>
  <si>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</si>
  <si>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</si>
  <si>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</si>
  <si>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</si>
  <si>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</si>
  <si>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</si>
  <si>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</si>
  <si>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</si>
  <si>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</si>
  <si>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</si>
  <si>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</si>
  <si>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</si>
  <si>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</si>
  <si>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</si>
  <si>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</si>
  <si>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</si>
  <si>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</si>
  <si>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</si>
  <si>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</si>
  <si>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</si>
  <si>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</si>
  <si>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</si>
  <si>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</si>
  <si>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</si>
  <si>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</si>
  <si>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</si>
  <si>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</si>
  <si>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</si>
  <si>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</si>
  <si>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</si>
  <si>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</si>
  <si>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</si>
  <si>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</si>
  <si>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</si>
  <si>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</si>
  <si>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</si>
  <si>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</si>
  <si>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</si>
  <si>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</si>
  <si>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</si>
  <si>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</si>
  <si>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</si>
  <si>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</si>
  <si>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</si>
  <si>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</si>
  <si>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</si>
  <si>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</si>
  <si>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</si>
  <si>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</si>
  <si>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</si>
  <si>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</si>
  <si>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</si>
  <si>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</si>
  <si>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</si>
  <si>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</si>
  <si>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</si>
  <si>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</si>
  <si>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</si>
  <si>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</si>
  <si>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</si>
  <si>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</si>
  <si>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</si>
  <si>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</si>
  <si>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</si>
  <si>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</si>
  <si>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</si>
  <si>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</si>
  <si>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</si>
  <si>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</si>
  <si>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</si>
  <si>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</si>
  <si>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</si>
  <si>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</si>
  <si>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</si>
  <si>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</si>
  <si>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</si>
  <si>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</si>
  <si>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</si>
  <si>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</si>
  <si>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</si>
  <si>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</si>
  <si>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</si>
  <si>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</si>
  <si>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</si>
  <si>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</si>
  <si>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</si>
  <si>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</si>
  <si>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</si>
  <si>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</si>
  <si>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</si>
  <si>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</si>
  <si>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</si>
  <si>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</si>
  <si>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</si>
  <si>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</si>
  <si>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</si>
  <si>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</si>
  <si>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</si>
  <si>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</si>
  <si>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</si>
  <si>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</si>
  <si>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</si>
  <si>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</si>
  <si>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</si>
  <si>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</si>
  <si>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</si>
  <si>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</si>
  <si>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</si>
  <si>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</si>
  <si>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</si>
  <si>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</si>
  <si>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</si>
  <si>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</si>
  <si>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</si>
  <si>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</si>
  <si>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</si>
  <si>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</si>
  <si>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</si>
  <si>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</si>
  <si>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</si>
  <si>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</si>
  <si>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</si>
  <si>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</si>
  <si>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</si>
  <si>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</si>
  <si>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</si>
  <si>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</si>
  <si>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</si>
  <si>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</si>
  <si>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</si>
  <si>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</si>
  <si>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</si>
  <si>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</si>
  <si>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</si>
  <si>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</si>
  <si>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</si>
  <si>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</si>
  <si>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</si>
  <si>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</si>
  <si>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</si>
  <si>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</si>
  <si>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</si>
  <si>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</si>
  <si>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</si>
  <si>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</si>
  <si>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</si>
  <si>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</si>
  <si>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</si>
  <si>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</si>
  <si>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</si>
  <si>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</si>
  <si>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</si>
  <si>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</si>
  <si>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</si>
  <si>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</si>
  <si>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</si>
  <si>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</si>
  <si>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</si>
  <si>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</si>
  <si>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</si>
  <si>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</si>
  <si>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</si>
  <si>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</si>
  <si>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</si>
  <si>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</si>
  <si>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</si>
  <si>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</si>
  <si>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</si>
  <si>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</si>
  <si>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</si>
  <si>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</si>
  <si>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</si>
  <si>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</si>
  <si>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</si>
  <si>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</si>
  <si>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</si>
  <si>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</si>
  <si>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</si>
  <si>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</si>
  <si>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</si>
  <si>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</si>
  <si>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</si>
  <si>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</si>
  <si>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</si>
  <si>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</si>
  <si>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</si>
  <si>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</si>
  <si>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</si>
  <si>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</si>
  <si>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</si>
  <si>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</si>
  <si>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</si>
  <si>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</si>
  <si>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</si>
  <si>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</si>
  <si>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</si>
  <si>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</si>
  <si>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</si>
  <si>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</si>
  <si>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</si>
  <si>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</si>
  <si>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</si>
  <si>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</si>
  <si>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</si>
  <si>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</si>
  <si>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</si>
  <si>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</si>
  <si>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</si>
  <si>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</si>
  <si>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</si>
  <si>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</si>
  <si>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</si>
  <si>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</si>
  <si>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</si>
  <si>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</si>
  <si>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</si>
  <si>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</si>
  <si>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</si>
  <si>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</si>
  <si>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</si>
  <si>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</si>
  <si>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</si>
  <si>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</si>
  <si>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</si>
  <si>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</si>
  <si>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</si>
  <si>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</si>
  <si>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</si>
  <si>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</si>
  <si>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</si>
  <si>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</si>
  <si>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</si>
  <si>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</si>
  <si>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</si>
  <si>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</si>
  <si>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</si>
  <si>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</si>
  <si>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</si>
  <si>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</si>
  <si>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</si>
  <si>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</si>
  <si>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</si>
  <si>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</si>
  <si>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</si>
  <si>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</si>
  <si>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</si>
  <si>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</si>
  <si>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</si>
  <si>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</si>
  <si>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</si>
  <si>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</si>
  <si>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</si>
  <si>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</si>
  <si>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</si>
  <si>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</si>
  <si>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</si>
  <si>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</si>
  <si>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</si>
  <si>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</si>
  <si>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</si>
  <si>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</si>
  <si>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</si>
  <si>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</si>
  <si>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</si>
  <si>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</si>
  <si>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</si>
  <si>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</si>
  <si>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</si>
  <si>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</si>
  <si>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</si>
  <si>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</si>
  <si>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</si>
  <si>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</si>
  <si>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</si>
  <si>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</si>
  <si>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</si>
  <si>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</si>
  <si>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</si>
  <si>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</si>
  <si>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</si>
  <si>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</si>
  <si>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</si>
  <si>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</si>
  <si>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</si>
  <si>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</si>
  <si>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</si>
  <si>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</si>
  <si>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</si>
  <si>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</si>
  <si>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</si>
  <si>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</si>
  <si>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</si>
  <si>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</si>
  <si>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</si>
  <si>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</si>
  <si>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</si>
  <si>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</si>
  <si>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</si>
  <si>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</si>
  <si>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</si>
  <si>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</si>
  <si>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</si>
  <si>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</si>
  <si>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</si>
  <si>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</si>
  <si>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</si>
  <si>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</si>
  <si>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</si>
  <si>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</si>
  <si>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</si>
  <si>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</si>
  <si>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</si>
  <si>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</si>
  <si>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</si>
  <si>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</si>
  <si>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</si>
  <si>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</si>
  <si>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</si>
  <si>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</si>
  <si>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</si>
  <si>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</si>
  <si>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</si>
  <si>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</si>
  <si>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</si>
  <si>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</si>
  <si>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</si>
  <si>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</si>
  <si>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</si>
  <si>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</si>
  <si>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</si>
  <si>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</si>
  <si>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</si>
  <si>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</si>
  <si>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</si>
  <si>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</si>
  <si>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</si>
  <si>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</si>
  <si>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</si>
  <si>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</si>
  <si>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</si>
  <si>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</si>
  <si>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</si>
  <si>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</si>
  <si>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</si>
  <si>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</si>
  <si>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</si>
  <si>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</si>
  <si>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</si>
  <si>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</si>
  <si>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</si>
  <si>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</si>
  <si>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</si>
  <si>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</si>
  <si>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</si>
  <si>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</si>
  <si>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</si>
  <si>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</si>
  <si>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</si>
  <si>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</si>
  <si>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</si>
  <si>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</si>
  <si>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</si>
  <si>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</si>
  <si>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</si>
  <si>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</si>
  <si>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</si>
  <si>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</si>
  <si>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</si>
  <si>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</si>
  <si>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</si>
  <si>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</si>
  <si>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</si>
  <si>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</si>
  <si>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</si>
  <si>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</si>
  <si>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</si>
  <si>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</si>
  <si>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</si>
  <si>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</si>
  <si>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</si>
  <si>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</si>
  <si>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</si>
  <si>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</si>
  <si>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</si>
  <si>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</si>
  <si>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</si>
  <si>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</si>
  <si>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</si>
  <si>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</si>
  <si>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</si>
  <si>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</si>
  <si>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</si>
  <si>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</si>
  <si>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</si>
  <si>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</si>
  <si>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</si>
  <si>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</si>
  <si>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</si>
  <si>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</si>
  <si>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</si>
  <si>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</si>
  <si>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</si>
  <si>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</si>
  <si>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</si>
  <si>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</si>
  <si>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</si>
  <si>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</si>
  <si>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</si>
  <si>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</si>
  <si>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</si>
  <si>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</si>
  <si>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</si>
  <si>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</si>
  <si>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</si>
  <si>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</si>
  <si>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</si>
  <si>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</si>
  <si>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</si>
  <si>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</si>
  <si>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</si>
  <si>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</si>
  <si>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</si>
  <si>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</si>
  <si>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</si>
  <si>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</si>
  <si>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</si>
  <si>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</si>
  <si>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</si>
  <si>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</si>
  <si>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</si>
  <si>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</si>
  <si>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</si>
  <si>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</si>
  <si>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</si>
  <si>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</si>
  <si>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</si>
  <si>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</si>
  <si>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</si>
  <si>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</si>
  <si>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</si>
  <si>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</si>
  <si>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</si>
  <si>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</si>
  <si>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</si>
  <si>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</si>
  <si>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</si>
  <si>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</si>
  <si>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</si>
  <si>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</si>
  <si>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</si>
  <si>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</si>
  <si>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</si>
  <si>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</si>
  <si>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</si>
  <si>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</si>
  <si>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</si>
  <si>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</si>
  <si>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</si>
  <si>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</si>
  <si>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</si>
  <si>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</si>
  <si>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</si>
  <si>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</si>
  <si>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</si>
  <si>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</si>
  <si>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</si>
  <si>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</si>
  <si>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</si>
  <si>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</si>
  <si>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</si>
  <si>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</si>
  <si>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</si>
  <si>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</si>
  <si>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</si>
  <si>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</si>
  <si>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</si>
  <si>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</si>
  <si>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</si>
  <si>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</si>
  <si>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</si>
  <si>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</si>
  <si>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</si>
  <si>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</si>
  <si>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</si>
  <si>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</si>
  <si>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</si>
  <si>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</si>
  <si>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</si>
  <si>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</si>
  <si>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</si>
  <si>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</si>
  <si>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</si>
  <si>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</si>
  <si>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</si>
  <si>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</si>
  <si>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</si>
  <si>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</si>
  <si>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</si>
  <si>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</si>
  <si>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</si>
  <si>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</si>
  <si>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</si>
  <si>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</si>
  <si>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</si>
  <si>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</si>
  <si>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</si>
  <si>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</si>
  <si>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</si>
  <si>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</si>
  <si>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</si>
  <si>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</si>
  <si>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</si>
  <si>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</si>
  <si>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</si>
  <si>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</si>
  <si>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</si>
  <si>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</si>
  <si>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</si>
  <si>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</si>
  <si>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</si>
  <si>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</si>
  <si>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</si>
  <si>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</si>
  <si>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</si>
  <si>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</si>
  <si>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</si>
  <si>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</si>
  <si>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</si>
  <si>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</si>
  <si>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</si>
  <si>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</si>
  <si>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</si>
  <si>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</si>
  <si>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</si>
  <si>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</si>
  <si>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</si>
  <si>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</si>
  <si>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</si>
  <si>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</si>
  <si>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</si>
  <si>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</si>
  <si>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</si>
  <si>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</si>
  <si>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</si>
  <si>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</si>
  <si>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</si>
  <si>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</si>
  <si>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</si>
  <si>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</si>
  <si>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</si>
  <si>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</si>
  <si>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</si>
  <si>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</si>
  <si>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</si>
  <si>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</si>
  <si>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</si>
  <si>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</si>
  <si>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</si>
  <si>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</si>
  <si>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</si>
  <si>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</si>
  <si>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</si>
  <si>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</si>
  <si>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</si>
  <si>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</si>
  <si>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</si>
  <si>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</si>
  <si>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</si>
  <si>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</si>
  <si>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</si>
  <si>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</si>
  <si>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</si>
  <si>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</si>
  <si>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</si>
  <si>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</si>
  <si>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</si>
  <si>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</si>
  <si>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</si>
  <si>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</si>
  <si>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</si>
  <si>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</si>
  <si>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</si>
  <si>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</si>
  <si>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</si>
  <si>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</si>
  <si>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</si>
  <si>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</si>
  <si>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</si>
  <si>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</si>
  <si>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</si>
  <si>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</si>
  <si>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</si>
  <si>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</si>
  <si>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</si>
  <si>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</si>
  <si>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</si>
  <si>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</si>
  <si>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</si>
  <si>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</si>
  <si>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</si>
  <si>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</si>
  <si>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</si>
  <si>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</si>
  <si>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</si>
  <si>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</si>
  <si>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</si>
  <si>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</si>
  <si>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</si>
  <si>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</si>
  <si>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</si>
  <si>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</si>
  <si>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</si>
  <si>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</si>
  <si>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</si>
  <si>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</si>
  <si>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</si>
  <si>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</si>
  <si>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</si>
  <si>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</si>
  <si>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</si>
  <si>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</si>
  <si>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</si>
  <si>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</si>
  <si>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</si>
  <si>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</si>
  <si>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</si>
  <si>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</si>
  <si>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</si>
  <si>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</si>
  <si>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</si>
  <si>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</si>
  <si>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</si>
  <si>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</si>
  <si>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</si>
  <si>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</si>
  <si>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</si>
  <si>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</si>
  <si>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</si>
  <si>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</si>
  <si>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</si>
  <si>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</si>
  <si>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</si>
  <si>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</si>
  <si>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</si>
  <si>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</si>
  <si>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</si>
  <si>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</si>
  <si>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</si>
  <si>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</si>
  <si>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</si>
  <si>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</si>
  <si>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</si>
  <si>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</si>
  <si>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</si>
  <si>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</si>
  <si>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</si>
  <si>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</si>
  <si>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</si>
  <si>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</si>
  <si>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</si>
  <si>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</si>
  <si>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</si>
  <si>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</si>
  <si>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</si>
  <si>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</si>
  <si>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</si>
  <si>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</si>
  <si>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</si>
  <si>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</si>
  <si>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</si>
  <si>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</si>
  <si>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</si>
  <si>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</si>
  <si>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</si>
  <si>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</si>
  <si>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</si>
  <si>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</si>
  <si>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</si>
  <si>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</si>
  <si>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</si>
  <si>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</si>
  <si>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</si>
  <si>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</si>
  <si>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</si>
  <si>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</si>
  <si>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</si>
  <si>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</si>
  <si>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</si>
  <si>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</si>
  <si>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</si>
  <si>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</si>
  <si>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</si>
  <si>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</si>
  <si>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</si>
  <si>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</si>
  <si>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</si>
  <si>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</si>
  <si>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</si>
  <si>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</si>
  <si>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</si>
  <si>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</si>
  <si>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</si>
  <si>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</si>
  <si>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</si>
  <si>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</si>
  <si>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</si>
  <si>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</si>
  <si>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</si>
  <si>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</si>
  <si>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</si>
  <si>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</si>
  <si>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</si>
  <si>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</si>
  <si>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</si>
  <si>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</si>
  <si>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</si>
  <si>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</si>
  <si>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</si>
  <si>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</si>
  <si>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</si>
  <si>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</si>
  <si>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</si>
  <si>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</si>
  <si>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</si>
  <si>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</si>
  <si>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</si>
  <si>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</si>
  <si>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</si>
  <si>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</si>
  <si>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</si>
  <si>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</si>
  <si>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</si>
  <si>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</si>
  <si>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</si>
  <si>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</si>
  <si>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</si>
  <si>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</si>
  <si>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</si>
  <si>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</si>
  <si>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</si>
  <si>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</si>
  <si>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</si>
  <si>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</si>
  <si>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</si>
  <si>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</si>
  <si>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</si>
  <si>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</si>
  <si>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</si>
  <si>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</si>
  <si>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</si>
  <si>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</si>
  <si>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</si>
  <si>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</si>
  <si>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</si>
  <si>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</si>
  <si>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</si>
  <si>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</si>
  <si>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</si>
  <si>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</si>
  <si>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</si>
  <si>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</si>
  <si>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</si>
  <si>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</si>
  <si>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</si>
  <si>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</si>
  <si>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</si>
  <si>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</si>
  <si>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</si>
  <si>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</si>
  <si>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</si>
  <si>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</si>
  <si>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</si>
  <si>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</si>
  <si>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</si>
  <si>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</si>
  <si>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</si>
  <si>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</si>
  <si>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</si>
  <si>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</si>
  <si>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</si>
  <si>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</si>
  <si>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</si>
  <si>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</si>
  <si>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</si>
  <si>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</si>
  <si>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</si>
  <si>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</si>
  <si>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</si>
  <si>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</si>
  <si>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</si>
  <si>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</si>
  <si>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</si>
  <si>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</si>
  <si>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</si>
  <si>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</si>
  <si>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</si>
  <si>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</si>
  <si>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</si>
  <si>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</si>
  <si>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</si>
  <si>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</si>
  <si>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</si>
  <si>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</si>
  <si>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</si>
  <si>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</si>
  <si>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</si>
  <si>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</si>
  <si>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</si>
  <si>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</si>
  <si>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</si>
  <si>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</si>
  <si>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</si>
  <si>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</si>
  <si>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</si>
  <si>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</si>
  <si>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</si>
  <si>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</si>
  <si>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</si>
  <si>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</si>
  <si>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</si>
  <si>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</si>
  <si>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</si>
  <si>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</si>
  <si>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</si>
  <si>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</si>
  <si>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</si>
  <si>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</si>
  <si>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</si>
  <si>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</si>
  <si>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</si>
  <si>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</si>
  <si>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</si>
  <si>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</si>
  <si>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</si>
  <si>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</si>
  <si>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</si>
  <si>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</si>
  <si>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</si>
  <si>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</si>
  <si>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</si>
  <si>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</si>
  <si>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</si>
  <si>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</si>
  <si>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</si>
  <si>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</si>
  <si>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</si>
  <si>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</si>
  <si>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</si>
  <si>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</si>
  <si>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</si>
  <si>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</si>
  <si>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</si>
  <si>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</si>
  <si>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</si>
  <si>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</si>
  <si>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</si>
  <si>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</si>
  <si>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</si>
  <si>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</si>
  <si>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</si>
  <si>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</si>
  <si>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</si>
  <si>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</si>
  <si>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</si>
  <si>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</si>
  <si>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</si>
  <si>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</si>
  <si>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</si>
  <si>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</si>
  <si>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</si>
  <si>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</si>
  <si>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</si>
  <si>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</si>
  <si>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</si>
  <si>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</si>
  <si>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</si>
  <si>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</si>
  <si>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</si>
  <si>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</si>
  <si>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</si>
  <si>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</si>
  <si>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</si>
  <si>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</si>
  <si>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</si>
  <si>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</si>
  <si>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</si>
  <si>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</si>
  <si>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</si>
  <si>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</si>
  <si>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</si>
  <si>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</si>
  <si>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</si>
  <si>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</si>
  <si>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</si>
  <si>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</si>
  <si>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</si>
  <si>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</si>
  <si>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</si>
  <si>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</si>
  <si>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</si>
  <si>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</si>
  <si>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</si>
  <si>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</si>
  <si>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</si>
  <si>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</si>
  <si>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</si>
  <si>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</si>
  <si>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</si>
  <si>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</si>
  <si>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</si>
  <si>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</si>
  <si>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</si>
  <si>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</si>
  <si>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</si>
  <si>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</si>
  <si>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</si>
  <si>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</si>
  <si>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</si>
  <si>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</si>
  <si>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</si>
  <si>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</si>
  <si>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</si>
  <si>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</si>
  <si>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</si>
  <si>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</si>
  <si>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</si>
  <si>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</si>
  <si>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</si>
  <si>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</si>
  <si>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</si>
  <si>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</si>
  <si>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</si>
  <si>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</si>
  <si>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</si>
  <si>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</si>
  <si>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</si>
  <si>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</si>
  <si>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</si>
  <si>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</si>
  <si>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</si>
  <si>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</si>
  <si>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</si>
  <si>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</si>
  <si>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</si>
  <si>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</si>
  <si>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</si>
  <si>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</si>
  <si>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</si>
  <si>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</si>
  <si>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</si>
  <si>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</si>
  <si>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</si>
  <si>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</si>
  <si>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</si>
  <si>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</si>
  <si>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</si>
  <si>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</si>
  <si>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</si>
  <si>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</si>
  <si>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</si>
  <si>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</si>
  <si>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</si>
  <si>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</si>
  <si>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</si>
  <si>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</si>
  <si>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</si>
  <si>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</si>
  <si>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</si>
  <si>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</si>
  <si>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</si>
  <si>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</si>
  <si>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</si>
  <si>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</si>
  <si>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</si>
  <si>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</si>
  <si>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</si>
  <si>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</si>
  <si>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</si>
  <si>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</si>
  <si>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</si>
  <si>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</si>
  <si>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</si>
  <si>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</si>
  <si>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</si>
  <si>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</si>
  <si>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</si>
  <si>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</si>
  <si>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</si>
  <si>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</si>
  <si>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</si>
  <si>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</si>
  <si>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</si>
  <si>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</si>
  <si>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</si>
  <si>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</si>
  <si>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</si>
  <si>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</si>
  <si>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</si>
  <si>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</si>
  <si>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</si>
  <si>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</si>
  <si>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</si>
  <si>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</si>
  <si>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</si>
  <si>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</si>
  <si>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</si>
  <si>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</si>
  <si>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</si>
  <si>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</si>
  <si>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</si>
  <si>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</si>
  <si>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</si>
  <si>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</si>
  <si>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</si>
  <si>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</si>
  <si>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</si>
  <si>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</si>
  <si>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</si>
  <si>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</si>
  <si>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</si>
  <si>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</si>
  <si>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</si>
  <si>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</si>
  <si>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</si>
  <si>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</si>
  <si>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</si>
  <si>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</si>
  <si>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</si>
  <si>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</si>
  <si>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</si>
  <si>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</si>
  <si>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</si>
  <si>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</si>
  <si>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</si>
  <si>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</si>
  <si>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</si>
  <si>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</si>
  <si>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</si>
  <si>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</si>
  <si>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</si>
  <si>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</si>
  <si>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</si>
  <si>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</si>
  <si>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</si>
  <si>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</si>
  <si>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</si>
  <si>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</si>
  <si>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</si>
  <si>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</si>
  <si>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</si>
  <si>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</si>
  <si>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</si>
  <si>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</si>
  <si>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</si>
  <si>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</si>
  <si>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</si>
  <si>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</si>
  <si>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</si>
  <si>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</si>
  <si>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</si>
  <si>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</si>
  <si>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</si>
  <si>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</si>
  <si>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</si>
  <si>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</si>
  <si>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</si>
  <si>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</si>
  <si>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</si>
  <si>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</si>
  <si>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</si>
  <si>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</si>
  <si>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</si>
  <si>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</si>
  <si>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</si>
  <si>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</si>
  <si>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</si>
  <si>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</si>
  <si>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</si>
  <si>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</si>
  <si>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</si>
  <si>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</si>
  <si>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</si>
  <si>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</si>
  <si>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</si>
  <si>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</si>
  <si>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</si>
  <si>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</si>
  <si>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</si>
  <si>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</si>
  <si>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</si>
  <si>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</si>
  <si>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</si>
  <si>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</si>
  <si>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</si>
  <si>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</si>
  <si>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</si>
  <si>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</si>
  <si>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</si>
  <si>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</si>
  <si>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</si>
  <si>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</si>
  <si>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</si>
  <si>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</si>
  <si>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</si>
  <si>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</si>
  <si>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</si>
  <si>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</si>
  <si>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</si>
  <si>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</si>
  <si>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</si>
  <si>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</si>
  <si>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</si>
  <si>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</si>
  <si>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</si>
  <si>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</si>
  <si>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</si>
  <si>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</si>
  <si>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</si>
  <si>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</si>
  <si>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</si>
  <si>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</si>
  <si>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</si>
  <si>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</si>
  <si>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</si>
  <si>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</si>
  <si>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</si>
  <si>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</si>
  <si>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</si>
  <si>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</si>
  <si>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</si>
  <si>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</si>
  <si>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</si>
  <si>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</si>
  <si>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</si>
  <si>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</si>
  <si>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</si>
  <si>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</si>
  <si>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</si>
  <si>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</si>
  <si>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</si>
  <si>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</si>
  <si>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</si>
  <si>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</si>
  <si>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</si>
  <si>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</si>
  <si>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</si>
  <si>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</si>
  <si>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</si>
  <si>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</si>
  <si>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</si>
  <si>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</si>
  <si>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</si>
  <si>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</si>
  <si>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</si>
  <si>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</si>
  <si>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</si>
  <si>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</si>
  <si>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</si>
  <si>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</si>
  <si>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</si>
  <si>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</si>
  <si>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</si>
  <si>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</si>
  <si>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</si>
  <si>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</si>
  <si>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</si>
  <si>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</si>
  <si>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</si>
  <si>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</si>
  <si>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</si>
  <si>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</si>
  <si>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</si>
  <si>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</si>
  <si>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</si>
  <si>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</si>
  <si>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</si>
  <si>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</si>
  <si>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</si>
  <si>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</si>
  <si>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</si>
  <si>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</si>
  <si>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</si>
  <si>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</si>
  <si>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</si>
  <si>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</si>
  <si>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</si>
  <si>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</si>
  <si>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</si>
  <si>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</si>
  <si>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</si>
  <si>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</si>
  <si>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</si>
  <si>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</si>
  <si>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</si>
  <si>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</si>
  <si>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</si>
  <si>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</si>
  <si>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</si>
  <si>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</si>
  <si>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</si>
  <si>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</si>
  <si>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</si>
  <si>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</si>
  <si>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</si>
  <si>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</si>
  <si>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</si>
  <si>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</si>
  <si>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</si>
  <si>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</si>
  <si>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</si>
  <si>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</si>
  <si>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</si>
  <si>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</si>
  <si>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</si>
  <si>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</si>
  <si>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</si>
  <si>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</si>
  <si>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</si>
  <si>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</si>
  <si>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</si>
  <si>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</si>
  <si>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</si>
  <si>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</si>
  <si>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</si>
  <si>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</si>
  <si>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</si>
  <si>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</si>
  <si>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</si>
  <si>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</si>
  <si>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</si>
  <si>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</si>
  <si>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</si>
  <si>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</si>
  <si>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</si>
  <si>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</si>
  <si>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</si>
  <si>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</si>
  <si>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</si>
  <si>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</si>
  <si>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</si>
  <si>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</si>
  <si>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</si>
  <si>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</si>
  <si>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</si>
  <si>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</si>
  <si>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</si>
  <si>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</si>
  <si>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</si>
  <si>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</si>
  <si>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</si>
  <si>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</si>
  <si>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</si>
  <si>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</si>
  <si>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</si>
  <si>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</si>
  <si>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</si>
  <si>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</si>
  <si>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</si>
  <si>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</si>
  <si>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</si>
  <si>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</si>
  <si>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</si>
  <si>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</si>
  <si>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</si>
  <si>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</si>
  <si>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</si>
  <si>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</si>
  <si>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</si>
  <si>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</si>
  <si>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</si>
  <si>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</si>
  <si>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</si>
  <si>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</si>
  <si>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</si>
  <si>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</si>
  <si>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</si>
  <si>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</si>
  <si>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</si>
  <si>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</si>
  <si>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</si>
  <si>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</si>
  <si>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</si>
  <si>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</si>
  <si>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</si>
  <si>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</si>
  <si>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</si>
  <si>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</si>
  <si>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</si>
  <si>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</si>
  <si>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</si>
  <si>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</si>
  <si>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</si>
  <si>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</si>
  <si>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</si>
  <si>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</si>
  <si>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</si>
  <si>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</si>
  <si>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</si>
  <si>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</si>
  <si>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</si>
  <si>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</si>
  <si>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</si>
  <si>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</si>
  <si>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</si>
  <si>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</si>
  <si>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</si>
  <si>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</si>
  <si>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</si>
  <si>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</si>
  <si>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</si>
  <si>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</si>
  <si>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</si>
  <si>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</si>
  <si>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</si>
  <si>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</si>
  <si>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</si>
  <si>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</si>
  <si>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</si>
  <si>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</si>
  <si>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</si>
  <si>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</si>
  <si>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</si>
  <si>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</si>
  <si>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</si>
  <si>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</si>
  <si>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</si>
  <si>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</si>
  <si>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</si>
  <si>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</si>
  <si>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</si>
  <si>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</si>
  <si>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</si>
  <si>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</si>
  <si>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</si>
  <si>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</si>
  <si>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</si>
  <si>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</si>
  <si>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</si>
  <si>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</si>
  <si>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</si>
  <si>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</si>
  <si>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</si>
  <si>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</si>
  <si>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</si>
  <si>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</si>
  <si>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</si>
  <si>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</si>
  <si>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</si>
  <si>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</si>
  <si>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</si>
  <si>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</si>
  <si>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</si>
  <si>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</si>
  <si>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</si>
  <si>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</si>
  <si>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</si>
  <si>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</si>
  <si>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</si>
  <si>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</si>
  <si>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</si>
  <si>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</si>
  <si>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</si>
  <si>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</si>
  <si>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</si>
  <si>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</si>
  <si>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</si>
  <si>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</si>
  <si>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</si>
  <si>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</si>
  <si>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</si>
  <si>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</si>
  <si>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</si>
  <si>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</si>
  <si>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</si>
  <si>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</si>
  <si>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</si>
  <si>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</si>
  <si>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</si>
  <si>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</si>
  <si>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</si>
  <si>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</si>
  <si>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</si>
  <si>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</si>
  <si>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</si>
  <si>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</si>
  <si>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</si>
  <si>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</si>
  <si>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</si>
  <si>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</si>
  <si>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</si>
  <si>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</si>
  <si>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</si>
  <si>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</si>
  <si>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</si>
  <si>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</si>
  <si>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</si>
  <si>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</si>
  <si>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</si>
  <si>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</si>
  <si>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</si>
  <si>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</si>
  <si>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</si>
  <si>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</si>
  <si>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</si>
  <si>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</si>
  <si>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</si>
  <si>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</si>
  <si>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</si>
  <si>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</si>
  <si>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</si>
  <si>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</si>
  <si>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</si>
  <si>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</si>
  <si>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</si>
  <si>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</si>
  <si>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</si>
  <si>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</si>
  <si>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</si>
  <si>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</si>
  <si>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</si>
  <si>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</si>
  <si>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</si>
  <si>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</si>
  <si>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</si>
  <si>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</si>
  <si>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</si>
  <si>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</si>
  <si>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</si>
  <si>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</si>
  <si>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</si>
  <si>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</si>
  <si>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</si>
  <si>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</si>
  <si>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</si>
  <si>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</si>
  <si>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</si>
  <si>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</si>
  <si>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</si>
  <si>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</si>
  <si>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</si>
  <si>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</si>
  <si>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</si>
  <si>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</si>
  <si>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</si>
  <si>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</si>
  <si>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</si>
  <si>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</si>
  <si>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</si>
  <si>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</si>
  <si>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</si>
  <si>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</si>
  <si>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</si>
  <si>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</si>
  <si>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</si>
  <si>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</si>
  <si>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</si>
  <si>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</si>
  <si>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</si>
  <si>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</si>
  <si>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</si>
  <si>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</si>
  <si>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</si>
  <si>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</si>
  <si>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</si>
  <si>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</si>
  <si>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</si>
  <si>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</si>
  <si>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</si>
  <si>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</si>
  <si>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</si>
  <si>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</si>
  <si>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</si>
  <si>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</si>
  <si>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</si>
  <si>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</si>
  <si>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</si>
  <si>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</si>
  <si>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</si>
  <si>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</si>
  <si>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</si>
  <si>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</si>
  <si>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</si>
  <si>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</si>
  <si>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</si>
  <si>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</si>
  <si>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</si>
  <si>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</si>
  <si>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</si>
  <si>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</si>
  <si>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</si>
  <si>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</si>
  <si>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</si>
  <si>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</si>
  <si>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</si>
  <si>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</si>
  <si>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</si>
  <si>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</si>
  <si>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</si>
  <si>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</si>
  <si>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</si>
  <si>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</si>
  <si>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</si>
  <si>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</si>
  <si>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</si>
  <si>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</si>
  <si>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</si>
  <si>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</si>
  <si>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</si>
  <si>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</si>
  <si>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</si>
  <si>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</si>
  <si>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</si>
  <si>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</si>
  <si>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</si>
  <si>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</si>
  <si>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</si>
  <si>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</si>
  <si>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</si>
  <si>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</si>
  <si>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</si>
  <si>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</si>
  <si>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</si>
  <si>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</si>
  <si>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</si>
  <si>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</si>
  <si>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</si>
  <si>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</si>
  <si>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</si>
  <si>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</si>
  <si>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</si>
  <si>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</si>
  <si>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</si>
  <si>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</si>
  <si>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</si>
  <si>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</si>
  <si>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</si>
  <si>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</si>
  <si>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</si>
  <si>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</si>
  <si>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</si>
  <si>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</si>
  <si>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</si>
  <si>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</si>
  <si>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</si>
  <si>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</si>
  <si>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</si>
  <si>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</si>
  <si>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</si>
  <si>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</si>
  <si>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</si>
  <si>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</si>
  <si>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</si>
  <si>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</si>
  <si>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</si>
  <si>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</si>
  <si>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</si>
  <si>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</si>
  <si>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</si>
  <si>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</si>
  <si>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</si>
  <si>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</si>
  <si>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</si>
  <si>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</si>
  <si>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</si>
  <si>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</si>
  <si>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</si>
  <si>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</si>
  <si>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</si>
  <si>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</si>
  <si>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</si>
  <si>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</si>
  <si>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</si>
  <si>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</si>
  <si>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</si>
  <si>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</si>
  <si>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</si>
  <si>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</si>
  <si>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</si>
  <si>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</si>
  <si>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</si>
  <si>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</si>
  <si>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</si>
  <si>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</si>
  <si>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</si>
  <si>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</si>
  <si>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</si>
  <si>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</si>
  <si>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</si>
  <si>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</si>
  <si>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</si>
  <si>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</si>
  <si>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</si>
  <si>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</si>
  <si>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</si>
  <si>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</si>
  <si>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</si>
  <si>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</si>
  <si>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</si>
  <si>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</si>
  <si>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</si>
  <si>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</si>
  <si>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</si>
  <si>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</si>
  <si>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</si>
  <si>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</si>
  <si>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</si>
  <si>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</si>
  <si>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</si>
  <si>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</si>
  <si>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</si>
  <si>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</si>
  <si>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</si>
  <si>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</si>
  <si>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</si>
  <si>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</si>
  <si>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</si>
  <si>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</si>
  <si>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</si>
  <si>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</si>
  <si>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</si>
  <si>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</si>
  <si>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</si>
  <si>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</si>
  <si>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</si>
  <si>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</si>
  <si>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</si>
  <si>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</si>
  <si>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</si>
  <si>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</si>
  <si>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</si>
  <si>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</si>
  <si>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</si>
  <si>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</si>
  <si>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</si>
  <si>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</si>
  <si>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</si>
  <si>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</si>
  <si>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</si>
  <si>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</si>
  <si>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</si>
  <si>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</si>
  <si>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</si>
  <si>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</si>
  <si>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</si>
  <si>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</si>
  <si>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</si>
  <si>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</si>
  <si>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</si>
  <si>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</si>
  <si>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</si>
  <si>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</si>
  <si>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</si>
  <si>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</si>
  <si>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</si>
  <si>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</si>
  <si>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</si>
  <si>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</si>
  <si>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</si>
  <si>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</si>
  <si>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</si>
  <si>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</si>
  <si>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</si>
  <si>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</si>
  <si>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</si>
  <si>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</si>
  <si>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</si>
  <si>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</si>
  <si>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</si>
  <si>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</si>
  <si>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</si>
  <si>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</si>
  <si>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</si>
  <si>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</si>
  <si>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</si>
  <si>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</si>
  <si>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</si>
  <si>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</si>
  <si>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</si>
  <si>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</si>
  <si>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</si>
  <si>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</si>
  <si>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</si>
  <si>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</si>
  <si>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</si>
  <si>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</si>
  <si>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</si>
  <si>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</si>
  <si>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</si>
  <si>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</si>
  <si>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</si>
  <si>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</si>
  <si>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</si>
  <si>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</si>
  <si>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</si>
  <si>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</si>
  <si>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</si>
  <si>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</si>
  <si>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</si>
  <si>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</si>
  <si>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</si>
  <si>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</si>
  <si>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</si>
  <si>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</si>
  <si>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</si>
  <si>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</si>
  <si>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</si>
  <si>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</si>
  <si>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</si>
  <si>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</si>
  <si>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</si>
  <si>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</si>
  <si>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</si>
  <si>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</si>
  <si>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</si>
  <si>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</si>
  <si>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</si>
  <si>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</si>
  <si>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</si>
  <si>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</si>
  <si>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</si>
  <si>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</si>
  <si>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</si>
  <si>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</si>
  <si>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</si>
  <si>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</si>
  <si>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</si>
  <si>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</si>
  <si>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</si>
  <si>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</si>
  <si>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</si>
  <si>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</si>
  <si>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</si>
  <si>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</si>
  <si>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</si>
  <si>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</si>
  <si>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</si>
  <si>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</si>
  <si>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</si>
  <si>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</si>
  <si>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</si>
  <si>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</si>
  <si>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</si>
  <si>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</si>
  <si>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</si>
  <si>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</si>
  <si>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</si>
  <si>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</si>
  <si>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</si>
  <si>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</si>
  <si>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</si>
  <si>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</si>
  <si>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</si>
  <si>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</si>
  <si>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</si>
  <si>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</si>
  <si>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</si>
  <si>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</si>
  <si>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</si>
  <si>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</si>
  <si>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</si>
  <si>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</si>
  <si>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</si>
  <si>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</si>
  <si>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</si>
  <si>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</si>
  <si>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</si>
  <si>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</si>
  <si>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</si>
  <si>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</si>
  <si>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</si>
  <si>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</si>
  <si>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</si>
  <si>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</si>
  <si>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</si>
  <si>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</si>
  <si>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</si>
  <si>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</si>
  <si>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</si>
  <si>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</si>
  <si>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</si>
  <si>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</si>
  <si>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</si>
  <si>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</si>
  <si>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</si>
  <si>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</si>
  <si>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</si>
  <si>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</si>
  <si>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</si>
  <si>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</si>
  <si>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</si>
  <si>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</si>
  <si>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</si>
  <si>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</si>
  <si>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</si>
  <si>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</si>
  <si>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</si>
  <si>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</si>
  <si>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</si>
  <si>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</si>
  <si>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</si>
  <si>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</si>
  <si>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</si>
  <si>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</si>
  <si>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</si>
  <si>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</si>
  <si>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</si>
  <si>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</si>
  <si>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</si>
  <si>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</si>
  <si>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</si>
  <si>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</si>
  <si>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</si>
  <si>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</si>
  <si>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</si>
  <si>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</si>
  <si>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</si>
  <si>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</si>
  <si>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</si>
  <si>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</si>
  <si>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</si>
  <si>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</si>
  <si>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</si>
  <si>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</si>
  <si>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</si>
  <si>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</si>
  <si>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</si>
  <si>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</si>
  <si>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</si>
  <si>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</si>
  <si>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</si>
  <si>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</si>
  <si>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</si>
  <si>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</si>
  <si>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</si>
  <si>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</si>
  <si>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</si>
  <si>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</si>
  <si>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</si>
  <si>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</si>
  <si>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</si>
  <si>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</si>
  <si>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</si>
  <si>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</si>
  <si>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</si>
  <si>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</si>
  <si>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</si>
  <si>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</si>
  <si>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</si>
  <si>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</si>
  <si>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</si>
  <si>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</si>
  <si>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</si>
  <si>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</si>
  <si>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</si>
  <si>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</si>
  <si>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</si>
  <si>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</si>
  <si>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</si>
  <si>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</si>
  <si>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</si>
  <si>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</si>
  <si>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</si>
  <si>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</si>
  <si>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</si>
  <si>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</si>
  <si>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</si>
  <si>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</si>
  <si>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</si>
  <si>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</si>
  <si>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</si>
  <si>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</si>
  <si>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</si>
  <si>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</si>
  <si>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</si>
  <si>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</si>
  <si>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</si>
  <si>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</si>
  <si>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</si>
  <si>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</si>
  <si>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</si>
  <si>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</si>
  <si>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</si>
  <si>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</si>
  <si>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</si>
  <si>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</si>
  <si>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</si>
  <si>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</si>
  <si>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</si>
  <si>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</si>
  <si>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</si>
  <si>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</si>
  <si>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</si>
  <si>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</si>
  <si>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</si>
  <si>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</si>
  <si>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</si>
  <si>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</si>
  <si>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</si>
  <si>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</si>
  <si>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</si>
  <si>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</si>
  <si>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</si>
  <si>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</si>
  <si>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</si>
  <si>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</si>
  <si>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</si>
  <si>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</si>
  <si>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</si>
  <si>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</si>
  <si>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</si>
  <si>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</si>
  <si>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</si>
  <si>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</si>
  <si>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</si>
  <si>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</si>
  <si>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</si>
  <si>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</si>
  <si>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</si>
  <si>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</si>
  <si>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</si>
  <si>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</si>
  <si>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</si>
  <si>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</si>
  <si>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</si>
  <si>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</si>
  <si>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</si>
  <si>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</si>
  <si>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</si>
  <si>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</si>
  <si>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</si>
  <si>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</si>
  <si>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</si>
  <si>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</si>
  <si>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</si>
  <si>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</si>
  <si>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</si>
  <si>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</si>
  <si>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</si>
  <si>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</si>
  <si>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</si>
  <si>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</si>
  <si>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</si>
  <si>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</si>
  <si>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</si>
  <si>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</si>
  <si>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</si>
  <si>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</si>
  <si>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</si>
  <si>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</si>
  <si>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</si>
  <si>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</si>
  <si>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</si>
  <si>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</si>
  <si>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</si>
  <si>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</si>
  <si>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</si>
  <si>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</si>
  <si>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</si>
  <si>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</si>
  <si>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</si>
  <si>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</si>
  <si>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</si>
  <si>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</si>
  <si>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</si>
  <si>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</si>
  <si>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</si>
  <si>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</si>
  <si>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</si>
  <si>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</si>
  <si>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</si>
  <si>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</si>
  <si>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</si>
  <si>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</si>
  <si>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</si>
  <si>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</si>
  <si>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</si>
  <si>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</si>
  <si>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</si>
  <si>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</si>
  <si>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</si>
  <si>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</si>
  <si>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</si>
  <si>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</si>
  <si>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</si>
  <si>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</si>
  <si>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</si>
  <si>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</si>
  <si>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</si>
  <si>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</si>
  <si>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</si>
  <si>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</si>
  <si>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</si>
  <si>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</si>
  <si>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</si>
  <si>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</si>
  <si>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</si>
  <si>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</si>
  <si>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</si>
  <si>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</si>
  <si>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</si>
  <si>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</si>
  <si>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</si>
  <si>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</si>
  <si>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</si>
  <si>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</si>
  <si>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</si>
  <si>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</si>
  <si>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</si>
  <si>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</si>
  <si>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</si>
  <si>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</si>
  <si>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</si>
  <si>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</si>
  <si>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</si>
  <si>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</si>
  <si>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</si>
  <si>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</si>
  <si>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</si>
  <si>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</si>
  <si>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</si>
  <si>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</si>
  <si>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</si>
  <si>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</si>
  <si>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</si>
  <si>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</si>
  <si>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</si>
  <si>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</si>
  <si>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</si>
  <si>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</si>
  <si>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</si>
  <si>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</si>
  <si>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</si>
  <si>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</si>
  <si>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</si>
  <si>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</si>
  <si>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</si>
  <si>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</si>
  <si>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</si>
  <si>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</si>
  <si>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</si>
  <si>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</si>
  <si>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</si>
  <si>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</si>
  <si>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</si>
  <si>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</si>
  <si>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</si>
  <si>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</si>
  <si>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</si>
  <si>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</si>
  <si>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</si>
  <si>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</si>
  <si>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</si>
  <si>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</si>
  <si>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</si>
  <si>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</si>
  <si>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</si>
  <si>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</si>
  <si>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</si>
  <si>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</si>
  <si>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</si>
  <si>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</si>
  <si>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</si>
  <si>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</si>
  <si>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</si>
  <si>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</si>
  <si>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</si>
  <si>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</si>
  <si>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</si>
  <si>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</si>
  <si>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</si>
  <si>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</si>
  <si>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</si>
  <si>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</si>
  <si>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</si>
  <si>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</si>
  <si>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</si>
  <si>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</si>
  <si>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</si>
  <si>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</si>
  <si>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</si>
  <si>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</si>
  <si>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</si>
  <si>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</si>
  <si>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</si>
  <si>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</si>
  <si>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</si>
  <si>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</si>
  <si>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</si>
  <si>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</si>
  <si>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</si>
  <si>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</si>
  <si>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</si>
  <si>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</si>
  <si>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</si>
  <si>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</si>
  <si>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</si>
  <si>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</si>
  <si>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</si>
  <si>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</si>
  <si>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</si>
  <si>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</si>
  <si>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</si>
  <si>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</si>
  <si>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</si>
  <si>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</si>
  <si>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</si>
  <si>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</si>
  <si>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</si>
  <si>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</si>
  <si>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</si>
  <si>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</si>
  <si>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</si>
  <si>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</si>
  <si>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</si>
  <si>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</si>
  <si>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</si>
  <si>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</si>
  <si>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</si>
  <si>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</si>
  <si>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</si>
  <si>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</si>
  <si>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</si>
  <si>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</si>
  <si>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</si>
  <si>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</si>
  <si>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</si>
  <si>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</si>
  <si>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</si>
  <si>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</si>
  <si>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</si>
  <si>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</si>
  <si>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</si>
  <si>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</si>
  <si>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</si>
  <si>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</si>
  <si>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</si>
  <si>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</si>
  <si>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</si>
  <si>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</si>
  <si>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</si>
  <si>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</si>
  <si>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</si>
  <si>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</si>
  <si>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</si>
  <si>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</si>
  <si>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</si>
  <si>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</si>
  <si>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</si>
  <si>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</si>
  <si>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</si>
  <si>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</si>
  <si>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</si>
  <si>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</si>
  <si>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</si>
  <si>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</si>
  <si>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</si>
  <si>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</si>
  <si>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</si>
  <si>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</si>
  <si>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</si>
  <si>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</si>
  <si>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</si>
  <si>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</si>
  <si>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</si>
  <si>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</si>
  <si>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</si>
  <si>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</si>
  <si>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</si>
  <si>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</si>
  <si>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</si>
  <si>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</si>
  <si>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</si>
  <si>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</si>
  <si>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</si>
  <si>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</si>
  <si>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</si>
  <si>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</si>
  <si>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</si>
  <si>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</si>
  <si>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</si>
  <si>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</si>
  <si>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</si>
  <si>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</si>
  <si>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</si>
  <si>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</si>
  <si>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</si>
  <si>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</si>
  <si>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</si>
  <si>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</si>
  <si>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</si>
  <si>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</si>
  <si>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</si>
  <si>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</si>
  <si>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</si>
  <si>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</si>
  <si>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</si>
  <si>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</si>
  <si>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</si>
  <si>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</si>
  <si>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</si>
  <si>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</si>
  <si>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</si>
  <si>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</si>
  <si>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</si>
  <si>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</si>
  <si>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</si>
  <si>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</si>
  <si>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</si>
  <si>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</si>
  <si>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</si>
  <si>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</si>
  <si>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</si>
  <si>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</si>
  <si>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</si>
  <si>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</si>
  <si>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</si>
  <si>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</si>
  <si>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</si>
  <si>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</si>
  <si>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</si>
  <si>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</si>
  <si>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</si>
  <si>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</si>
  <si>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</si>
  <si>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</si>
  <si>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</si>
  <si>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</si>
  <si>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</si>
  <si>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</si>
  <si>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</si>
  <si>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</si>
  <si>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</si>
  <si>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</si>
  <si>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</si>
  <si>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</si>
  <si>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</si>
  <si>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</si>
  <si>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</si>
  <si>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</si>
  <si>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</si>
  <si>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</si>
  <si>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</si>
  <si>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</si>
  <si>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</si>
  <si>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</si>
  <si>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</si>
  <si>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</si>
  <si>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</si>
  <si>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</si>
  <si>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</si>
  <si>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</si>
  <si>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</si>
  <si>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</si>
  <si>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</si>
  <si>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</si>
  <si>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</si>
  <si>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</si>
  <si>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</si>
  <si>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</si>
  <si>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</si>
  <si>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</si>
  <si>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</si>
  <si>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</si>
  <si>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</si>
  <si>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</si>
  <si>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</si>
  <si>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</si>
  <si>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</si>
  <si>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</si>
  <si>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</si>
  <si>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</si>
  <si>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</si>
  <si>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</si>
  <si>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</si>
  <si>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</si>
  <si>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</si>
  <si>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</si>
  <si>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</si>
  <si>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</si>
  <si>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</si>
  <si>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</si>
  <si>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</si>
  <si>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</si>
  <si>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</si>
  <si>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</si>
  <si>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</si>
  <si>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</si>
  <si>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</si>
  <si>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</si>
  <si>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</si>
  <si>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</si>
  <si>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</si>
  <si>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</si>
  <si>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</si>
  <si>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</si>
  <si>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</si>
  <si>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</si>
  <si>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</si>
  <si>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</si>
  <si>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</si>
  <si>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</si>
  <si>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</si>
  <si>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</si>
  <si>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</si>
  <si>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</si>
  <si>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</si>
  <si>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</si>
  <si>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</si>
  <si>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</si>
  <si>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</si>
  <si>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</si>
  <si>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</si>
  <si>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</si>
  <si>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</si>
  <si>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</si>
  <si>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</si>
  <si>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</si>
  <si>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</si>
  <si>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</si>
  <si>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</si>
  <si>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</si>
  <si>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</si>
  <si>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</si>
  <si>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</si>
  <si>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</si>
  <si>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</si>
  <si>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</si>
  <si>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</si>
  <si>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</si>
  <si>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</si>
  <si>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</si>
  <si>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</si>
  <si>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</si>
  <si>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</si>
  <si>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</si>
  <si>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</si>
  <si>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</si>
  <si>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</si>
  <si>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</si>
  <si>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</si>
  <si>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</si>
  <si>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</si>
  <si>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</si>
  <si>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</si>
  <si>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</si>
  <si>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</si>
  <si>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</si>
  <si>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</si>
  <si>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</si>
  <si>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</si>
  <si>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</si>
  <si>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</si>
  <si>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</si>
  <si>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</si>
  <si>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</si>
  <si>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</si>
  <si>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</si>
  <si>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</si>
  <si>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</si>
  <si>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</si>
  <si>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</si>
  <si>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</si>
  <si>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</si>
  <si>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</si>
  <si>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</si>
  <si>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</si>
  <si>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</si>
  <si>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</si>
  <si>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</si>
  <si>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</si>
  <si>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</si>
  <si>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</si>
  <si>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</si>
  <si>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</si>
  <si>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</si>
  <si>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</si>
  <si>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</si>
  <si>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</si>
  <si>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</si>
  <si>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</si>
  <si>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</si>
  <si>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</si>
  <si>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</si>
  <si>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</si>
  <si>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</si>
  <si>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</si>
  <si>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</si>
  <si>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</si>
  <si>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</si>
  <si>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</si>
  <si>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</si>
  <si>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</si>
  <si>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</si>
  <si>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</si>
  <si>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</si>
  <si>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</si>
  <si>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</si>
  <si>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</si>
  <si>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</si>
  <si>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</si>
  <si>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</si>
  <si>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</si>
  <si>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</si>
  <si>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</si>
  <si>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</si>
  <si>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</si>
  <si>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</si>
  <si>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</si>
  <si>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</si>
  <si>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</si>
  <si>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</si>
  <si>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</si>
  <si>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</si>
  <si>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</si>
  <si>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</si>
  <si>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</si>
  <si>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</si>
  <si>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</si>
  <si>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</si>
  <si>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</si>
  <si>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</si>
  <si>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</si>
  <si>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</si>
  <si>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</si>
  <si>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</si>
  <si>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</si>
  <si>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</si>
  <si>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</si>
  <si>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</si>
  <si>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</si>
  <si>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</si>
  <si>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</si>
  <si>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</si>
  <si>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</si>
  <si>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</si>
  <si>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</si>
  <si>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</si>
  <si>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</si>
  <si>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</si>
  <si>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</si>
  <si>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</si>
  <si>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</si>
  <si>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</si>
  <si>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</si>
  <si>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</si>
  <si>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</si>
  <si>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</si>
  <si>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</si>
  <si>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</si>
  <si>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</si>
  <si>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</si>
  <si>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</si>
  <si>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</si>
  <si>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</si>
  <si>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</si>
  <si>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</si>
  <si>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</si>
  <si>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</si>
  <si>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</si>
  <si>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</si>
  <si>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</si>
  <si>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</si>
  <si>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</si>
  <si>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</si>
  <si>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</si>
  <si>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</si>
  <si>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</si>
  <si>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</si>
  <si>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</si>
  <si>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</si>
  <si>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</si>
  <si>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</si>
  <si>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</si>
  <si>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</si>
  <si>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</si>
  <si>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</si>
  <si>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</si>
  <si>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</si>
  <si>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</si>
  <si>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</si>
  <si>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</si>
  <si>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</si>
  <si>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</si>
  <si>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</si>
  <si>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</si>
  <si>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</si>
  <si>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</si>
  <si>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</si>
  <si>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</si>
  <si>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</si>
  <si>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</si>
  <si>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</si>
  <si>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</si>
  <si>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</si>
  <si>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</si>
  <si>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</si>
  <si>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</si>
  <si>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</si>
  <si>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</si>
  <si>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</si>
  <si>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</si>
  <si>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</si>
  <si>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</si>
  <si>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</si>
  <si>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</si>
  <si>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</si>
  <si>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</si>
  <si>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</si>
  <si>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</si>
  <si>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</si>
  <si>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</si>
  <si>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</si>
  <si>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</si>
  <si>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</si>
  <si>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</si>
  <si>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</si>
  <si>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</si>
  <si>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</si>
  <si>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</si>
  <si>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</si>
  <si>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</si>
  <si>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</si>
  <si>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</si>
  <si>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</si>
  <si>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</si>
  <si>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</si>
  <si>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</si>
  <si>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</si>
  <si>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</si>
  <si>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</si>
  <si>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</si>
  <si>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</si>
  <si>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</si>
  <si>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</si>
  <si>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</si>
  <si>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</si>
  <si>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</si>
  <si>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</si>
  <si>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</si>
  <si>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</si>
  <si>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</si>
  <si>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</si>
  <si>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</si>
  <si>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</si>
  <si>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</si>
  <si>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</si>
  <si>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</si>
  <si>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</si>
  <si>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</si>
  <si>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</si>
  <si>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</si>
  <si>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</si>
  <si>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</si>
  <si>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</si>
  <si>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</si>
  <si>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</si>
  <si>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</si>
  <si>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</si>
  <si>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</si>
  <si>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</si>
  <si>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</si>
  <si>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</si>
  <si>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</si>
  <si>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</si>
  <si>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</si>
  <si>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</si>
  <si>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</si>
  <si>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</si>
  <si>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</si>
  <si>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</si>
  <si>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</si>
  <si>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</si>
  <si>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</si>
  <si>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</si>
  <si>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</si>
  <si>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</si>
  <si>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</si>
  <si>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</si>
  <si>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</si>
  <si>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</si>
  <si>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</si>
  <si>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</si>
  <si>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</si>
  <si>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</si>
  <si>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</si>
  <si>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</si>
  <si>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</si>
  <si>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</si>
  <si>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</si>
  <si>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</si>
  <si>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</si>
  <si>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</si>
  <si>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</si>
  <si>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</si>
  <si>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</si>
  <si>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</si>
  <si>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</si>
  <si>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</si>
  <si>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</si>
  <si>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</si>
  <si>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</si>
  <si>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</si>
  <si>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</si>
  <si>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</si>
  <si>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</si>
  <si>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</si>
  <si>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</si>
  <si>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</si>
  <si>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</si>
  <si>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</si>
  <si>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</si>
  <si>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</si>
  <si>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</si>
  <si>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</si>
  <si>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</si>
  <si>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</si>
  <si>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</si>
  <si>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</si>
  <si>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</si>
  <si>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</si>
  <si>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</si>
  <si>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</si>
  <si>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</si>
  <si>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</si>
  <si>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</si>
  <si>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</si>
  <si>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</si>
  <si>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</si>
  <si>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</si>
  <si>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</si>
  <si>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</si>
  <si>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</si>
  <si>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</si>
  <si>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</si>
  <si>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</si>
  <si>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</si>
  <si>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</si>
  <si>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</si>
  <si>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</si>
  <si>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</si>
  <si>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</si>
  <si>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</si>
  <si>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</si>
  <si>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</si>
  <si>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</si>
  <si>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</si>
  <si>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</si>
  <si>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</si>
  <si>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</si>
  <si>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</si>
  <si>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</si>
  <si>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</si>
  <si>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</si>
  <si>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</si>
  <si>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</si>
  <si>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</si>
  <si>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</si>
  <si>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</si>
  <si>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</si>
  <si>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</si>
  <si>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</si>
  <si>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</si>
  <si>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</si>
  <si>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</si>
  <si>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</si>
  <si>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</si>
  <si>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</si>
  <si>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</si>
  <si>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</si>
  <si>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</si>
  <si>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</si>
  <si>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</si>
  <si>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</si>
  <si>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</si>
  <si>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</si>
  <si>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</si>
  <si>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</si>
  <si>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</si>
  <si>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</si>
  <si>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</si>
  <si>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</si>
  <si>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</si>
  <si>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</si>
  <si>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</si>
  <si>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</si>
  <si>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</si>
  <si>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</si>
  <si>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</si>
  <si>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</si>
  <si>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</si>
  <si>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</si>
  <si>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</si>
  <si>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</si>
  <si>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</si>
  <si>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</si>
  <si>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</si>
  <si>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</si>
  <si>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</si>
  <si>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</si>
  <si>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</si>
  <si>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</si>
  <si>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</si>
  <si>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</si>
  <si>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</si>
  <si>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</si>
  <si>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</si>
  <si>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</si>
  <si>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</si>
  <si>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</si>
  <si>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</si>
  <si>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</si>
  <si>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</si>
  <si>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</si>
  <si>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</si>
  <si>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</si>
  <si>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</si>
  <si>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</si>
  <si>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</si>
  <si>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</si>
  <si>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</si>
  <si>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</si>
  <si>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</si>
  <si>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</si>
  <si>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</si>
  <si>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</si>
  <si>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</si>
  <si>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</si>
  <si>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</si>
  <si>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</si>
  <si>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</si>
  <si>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</si>
  <si>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</si>
  <si>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</si>
  <si>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</si>
  <si>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</si>
  <si>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</si>
  <si>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</si>
  <si>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</si>
  <si>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</si>
  <si>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</si>
  <si>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</si>
  <si>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</si>
  <si>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</si>
  <si>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</si>
  <si>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</si>
  <si>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</si>
  <si>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</si>
  <si>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</si>
  <si>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</si>
  <si>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</si>
  <si>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</si>
  <si>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</si>
  <si>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</si>
  <si>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</si>
  <si>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</si>
  <si>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</si>
  <si>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</si>
  <si>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</si>
  <si>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</si>
  <si>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</si>
  <si>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</si>
  <si>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</si>
  <si>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</si>
  <si>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</si>
  <si>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</si>
  <si>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</si>
  <si>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</si>
  <si>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</si>
  <si>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</si>
  <si>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</si>
  <si>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</si>
  <si>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</si>
  <si>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</si>
  <si>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</si>
  <si>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</si>
  <si>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</si>
  <si>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</si>
  <si>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</si>
  <si>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</si>
  <si>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</si>
  <si>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</si>
  <si>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</si>
  <si>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</si>
  <si>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</si>
  <si>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</si>
  <si>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</si>
  <si>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</si>
  <si>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</si>
  <si>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</si>
  <si>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</si>
  <si>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</si>
  <si>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</si>
  <si>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</si>
  <si>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</si>
  <si>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</si>
  <si>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</si>
  <si>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</si>
  <si>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</si>
  <si>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</si>
  <si>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</si>
  <si>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</si>
  <si>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</si>
  <si>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</si>
  <si>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</si>
  <si>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</si>
  <si>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</si>
  <si>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</si>
  <si>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</si>
  <si>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</si>
  <si>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</si>
  <si>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</si>
  <si>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</si>
  <si>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</si>
  <si>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</si>
  <si>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</si>
  <si>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</si>
  <si>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</si>
  <si>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</si>
  <si>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</si>
  <si>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</si>
  <si>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</si>
  <si>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</si>
  <si>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</si>
  <si>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</si>
  <si>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</si>
  <si>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</si>
  <si>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</si>
  <si>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</si>
  <si>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</si>
  <si>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</si>
  <si>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</si>
  <si>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</si>
  <si>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</si>
  <si>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</si>
  <si>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</si>
  <si>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</si>
  <si>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</si>
  <si>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</si>
  <si>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</si>
  <si>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</si>
  <si>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</si>
  <si>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</si>
  <si>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</si>
  <si>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</si>
  <si>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</si>
  <si>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</si>
  <si>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</si>
  <si>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</si>
  <si>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</si>
  <si>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</si>
  <si>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</si>
  <si>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</si>
  <si>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</si>
  <si>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</si>
  <si>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</si>
  <si>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</si>
  <si>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</si>
  <si>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</si>
  <si>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</si>
  <si>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</si>
  <si>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</si>
  <si>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</si>
  <si>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</si>
  <si>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</si>
  <si>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</si>
  <si>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</si>
  <si>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</si>
  <si>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</si>
  <si>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</si>
  <si>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</si>
  <si>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</si>
  <si>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</si>
  <si>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</si>
  <si>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</si>
  <si>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</si>
  <si>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</si>
  <si>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</si>
  <si>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</si>
  <si>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</si>
  <si>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</si>
  <si>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</si>
  <si>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</si>
  <si>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</si>
  <si>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</si>
  <si>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</si>
  <si>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</si>
  <si>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</si>
  <si>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</si>
  <si>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</si>
  <si>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</si>
  <si>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</si>
  <si>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</si>
  <si>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</si>
  <si>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</si>
  <si>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</si>
  <si>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</si>
  <si>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</si>
  <si>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</si>
  <si>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</si>
  <si>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</si>
  <si>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</si>
  <si>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</si>
  <si>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</si>
  <si>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</si>
  <si>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</si>
  <si>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</si>
  <si>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</si>
  <si>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</si>
  <si>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</si>
  <si>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</si>
  <si>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</si>
  <si>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</si>
  <si>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</si>
  <si>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</si>
  <si>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</si>
  <si>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</si>
  <si>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</si>
  <si>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</si>
  <si>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</si>
  <si>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</si>
  <si>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</si>
  <si>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</si>
  <si>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</si>
  <si>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</si>
  <si>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</si>
  <si>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</si>
  <si>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</si>
  <si>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</si>
  <si>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</si>
  <si>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</si>
  <si>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</si>
  <si>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</si>
  <si>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</si>
  <si>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</si>
  <si>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</si>
  <si>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</si>
  <si>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</si>
  <si>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</si>
  <si>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</si>
  <si>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</si>
  <si>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</si>
  <si>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</si>
  <si>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</si>
  <si>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</si>
  <si>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</si>
  <si>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</si>
  <si>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</si>
  <si>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</si>
  <si>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</si>
  <si>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</si>
  <si>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</si>
  <si>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</si>
  <si>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</si>
  <si>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</si>
  <si>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</si>
  <si>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</si>
  <si>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</si>
  <si>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</si>
  <si>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</si>
  <si>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</si>
  <si>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</si>
  <si>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</si>
  <si>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</si>
  <si>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</si>
  <si>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</si>
  <si>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</si>
  <si>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</si>
  <si>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</si>
  <si>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</si>
  <si>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</si>
  <si>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</si>
  <si>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</si>
  <si>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</si>
  <si>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</si>
  <si>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</si>
  <si>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</si>
  <si>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</si>
  <si>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</si>
  <si>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</si>
  <si>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</si>
  <si>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</si>
  <si>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</si>
  <si>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</si>
  <si>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</si>
  <si>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</si>
  <si>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</si>
  <si>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</si>
  <si>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</si>
  <si>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</si>
  <si>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</si>
  <si>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</si>
  <si>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</si>
  <si>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</si>
  <si>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</si>
  <si>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</si>
  <si>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</si>
  <si>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</si>
  <si>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</si>
  <si>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</si>
  <si>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</si>
  <si>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</si>
  <si>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</si>
  <si>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</si>
  <si>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</si>
  <si>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</si>
  <si>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</si>
  <si>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</si>
  <si>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</si>
  <si>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</si>
  <si>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</si>
  <si>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</si>
  <si>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</si>
  <si>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</si>
  <si>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</si>
  <si>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</si>
  <si>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</si>
  <si>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</si>
  <si>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</si>
  <si>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</si>
  <si>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</si>
  <si>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</si>
  <si>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</si>
  <si>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</si>
  <si>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</si>
  <si>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</si>
  <si>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</si>
  <si>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</si>
  <si>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</si>
  <si>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</si>
  <si>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</si>
  <si>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</si>
  <si>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</si>
  <si>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</si>
  <si>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</si>
  <si>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</si>
  <si>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</si>
  <si>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</si>
  <si>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</si>
  <si>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</si>
  <si>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</si>
  <si>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</si>
  <si>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</si>
  <si>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</si>
  <si>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</si>
  <si>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</si>
  <si>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</si>
  <si>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</si>
  <si>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</si>
  <si>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</si>
  <si>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</si>
  <si>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</si>
  <si>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</si>
  <si>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</si>
  <si>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</si>
  <si>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</si>
  <si>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</si>
  <si>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</si>
  <si>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</si>
  <si>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</si>
  <si>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</si>
  <si>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</si>
  <si>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</si>
  <si>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</si>
  <si>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</si>
  <si>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</si>
  <si>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</si>
  <si>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</si>
  <si>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</si>
  <si>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</si>
  <si>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</si>
  <si>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</si>
  <si>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</si>
  <si>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</si>
  <si>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</si>
  <si>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</si>
  <si>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</si>
  <si>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</si>
  <si>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</si>
  <si>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</si>
  <si>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</si>
  <si>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</si>
  <si>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</si>
  <si>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</si>
  <si>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</si>
  <si>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</si>
  <si>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</si>
  <si>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</si>
  <si>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</si>
  <si>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</si>
  <si>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</si>
  <si>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</si>
  <si>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</si>
  <si>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</si>
  <si>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</si>
  <si>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</si>
  <si>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</si>
  <si>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</si>
  <si>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</si>
  <si>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</si>
  <si>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</si>
  <si>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</si>
  <si>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</si>
  <si>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</si>
  <si>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</si>
  <si>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</si>
  <si>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</si>
  <si>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</si>
  <si>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</si>
  <si>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</si>
  <si>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</si>
  <si>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</si>
  <si>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</si>
  <si>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</si>
  <si>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</si>
  <si>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</si>
  <si>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</si>
  <si>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</si>
  <si>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</si>
  <si>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</si>
  <si>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</si>
  <si>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</si>
  <si>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</si>
  <si>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</si>
  <si>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</si>
  <si>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</si>
  <si>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</si>
  <si>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</si>
  <si>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</si>
  <si>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</si>
  <si>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</si>
  <si>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</si>
  <si>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</si>
  <si>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</si>
  <si>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</si>
  <si>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</si>
  <si>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</si>
  <si>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</si>
  <si>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</si>
  <si>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</si>
  <si>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</si>
  <si>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</si>
  <si>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</si>
  <si>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</si>
  <si>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</si>
  <si>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</si>
  <si>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</si>
  <si>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</si>
  <si>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</si>
  <si>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</si>
  <si>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</si>
  <si>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</si>
  <si>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</si>
  <si>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</si>
  <si>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</si>
  <si>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</si>
  <si>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</si>
  <si>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</si>
  <si>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</si>
  <si>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</si>
  <si>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</si>
  <si>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</si>
  <si>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</si>
  <si>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</si>
  <si>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</si>
  <si>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</si>
  <si>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</si>
  <si>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</si>
  <si>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</si>
  <si>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</si>
  <si>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</si>
  <si>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</si>
  <si>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</si>
  <si>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</si>
  <si>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</si>
  <si>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</si>
  <si>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</si>
  <si>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</si>
  <si>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</si>
  <si>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</si>
  <si>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</si>
  <si>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</si>
  <si>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</si>
  <si>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</si>
  <si>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</si>
  <si>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</si>
  <si>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</si>
  <si>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</si>
  <si>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</si>
  <si>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</si>
  <si>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</si>
  <si>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</si>
  <si>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</si>
  <si>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</si>
  <si>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</si>
  <si>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</si>
  <si>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</si>
  <si>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</si>
  <si>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</si>
  <si>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</si>
  <si>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</si>
  <si>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</si>
  <si>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</si>
  <si>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</si>
  <si>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</si>
  <si>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</si>
  <si>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</si>
  <si>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</si>
  <si>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</si>
  <si>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</si>
  <si>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</si>
  <si>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</si>
  <si>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</si>
  <si>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</si>
  <si>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</si>
  <si>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</si>
  <si>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</si>
  <si>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</si>
  <si>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</si>
  <si>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</si>
  <si>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</si>
  <si>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</si>
  <si>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</si>
  <si>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</si>
  <si>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</si>
  <si>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</si>
  <si>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</si>
  <si>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</si>
  <si>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</si>
  <si>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</si>
  <si>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</si>
  <si>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</si>
  <si>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</si>
  <si>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</si>
  <si>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</si>
  <si>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</si>
  <si>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</si>
  <si>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</si>
  <si>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</si>
  <si>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</si>
  <si>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</si>
  <si>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</si>
  <si>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</si>
  <si>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</si>
  <si>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</si>
  <si>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</si>
  <si>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</si>
  <si>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</si>
  <si>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</si>
  <si>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</si>
  <si>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</si>
  <si>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</si>
  <si>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</si>
  <si>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</si>
  <si>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</si>
  <si>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</si>
  <si>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</si>
  <si>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</si>
  <si>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</si>
  <si>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</si>
  <si>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</si>
  <si>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</si>
  <si>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</si>
  <si>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</si>
  <si>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</si>
  <si>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</si>
  <si>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</si>
  <si>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</si>
  <si>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</si>
  <si>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</si>
  <si>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</si>
  <si>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</si>
  <si>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</si>
  <si>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</si>
  <si>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</si>
  <si>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</si>
  <si>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</si>
  <si>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</si>
  <si>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</si>
  <si>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</si>
  <si>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</si>
  <si>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</si>
  <si>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</si>
  <si>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</si>
  <si>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</si>
  <si>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</si>
  <si>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</si>
  <si>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</si>
  <si>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</si>
  <si>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</si>
  <si>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</si>
  <si>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</si>
  <si>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</si>
  <si>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</si>
  <si>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</si>
  <si>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</si>
  <si>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</si>
  <si>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</si>
  <si>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</si>
  <si>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</si>
  <si>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</si>
  <si>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</si>
  <si>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</si>
  <si>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</si>
  <si>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</si>
  <si>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</si>
  <si>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</si>
  <si>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</si>
  <si>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</si>
  <si>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</si>
  <si>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</si>
  <si>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</si>
  <si>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</si>
  <si>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</si>
  <si>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</si>
  <si>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</si>
  <si>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</si>
  <si>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</si>
  <si>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</si>
  <si>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</si>
  <si>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</si>
  <si>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</si>
  <si>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</si>
  <si>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</si>
  <si>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</si>
  <si>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</si>
  <si>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</si>
  <si>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</si>
  <si>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</si>
  <si>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</si>
  <si>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</si>
  <si>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</si>
  <si>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</si>
  <si>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</si>
  <si>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</si>
  <si>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</si>
  <si>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</si>
  <si>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</si>
  <si>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</si>
  <si>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</si>
  <si>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</si>
  <si>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</si>
  <si>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</si>
  <si>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</si>
  <si>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</si>
  <si>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</si>
  <si>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</si>
  <si>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</si>
  <si>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</si>
  <si>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</si>
  <si>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</si>
  <si>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</si>
  <si>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</si>
  <si>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</si>
  <si>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</si>
  <si>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</si>
  <si>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</si>
  <si>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</si>
  <si>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</si>
  <si>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</si>
  <si>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</si>
  <si>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</si>
  <si>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</si>
  <si>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</si>
  <si>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</si>
  <si>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</si>
  <si>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</si>
  <si>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</si>
  <si>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</si>
  <si>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</si>
  <si>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</si>
  <si>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</si>
  <si>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</si>
  <si>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</si>
  <si>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</si>
  <si>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</si>
  <si>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</si>
  <si>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</si>
  <si>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</si>
  <si>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</si>
  <si>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</si>
  <si>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</si>
  <si>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</si>
  <si>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</si>
  <si>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</si>
  <si>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</si>
  <si>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</si>
  <si>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</si>
  <si>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</si>
  <si>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</si>
  <si>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</si>
  <si>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</si>
  <si>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</si>
  <si>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</si>
  <si>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</si>
  <si>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</si>
  <si>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</si>
  <si>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</si>
  <si>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</si>
  <si>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</si>
  <si>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</si>
  <si>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</si>
  <si>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</si>
  <si>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</si>
  <si>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</si>
  <si>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</si>
  <si>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</si>
  <si>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</si>
  <si>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</si>
  <si>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</si>
  <si>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</si>
  <si>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</si>
  <si>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</si>
  <si>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</si>
  <si>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</si>
  <si>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</si>
  <si>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</si>
  <si>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</si>
  <si>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</si>
  <si>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</si>
  <si>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</si>
  <si>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</si>
  <si>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</si>
  <si>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</si>
  <si>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</si>
  <si>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</si>
  <si>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</si>
  <si>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</si>
  <si>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</si>
  <si>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</si>
  <si>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</si>
  <si>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</si>
  <si>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</si>
  <si>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</si>
  <si>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</si>
  <si>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</si>
  <si>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</si>
  <si>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</si>
  <si>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</si>
  <si>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</si>
  <si>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</si>
  <si>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</si>
  <si>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</si>
  <si>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</si>
  <si>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</si>
  <si>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</si>
  <si>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</si>
  <si>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</si>
  <si>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</si>
  <si>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</si>
  <si>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</si>
  <si>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</si>
  <si>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</si>
  <si>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</si>
  <si>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</si>
  <si>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</si>
  <si>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</si>
  <si>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</si>
  <si>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</si>
  <si>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</si>
  <si>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</si>
  <si>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</si>
  <si>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</si>
  <si>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</si>
  <si>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</si>
  <si>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</si>
  <si>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</si>
  <si>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</si>
  <si>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</si>
  <si>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</si>
  <si>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</si>
  <si>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</si>
  <si>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</si>
  <si>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</si>
  <si>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</si>
  <si>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</si>
  <si>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</si>
  <si>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</si>
  <si>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</si>
  <si>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</si>
  <si>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</si>
  <si>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</si>
  <si>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</si>
  <si>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</si>
  <si>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</si>
  <si>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</si>
  <si>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</si>
  <si>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</si>
  <si>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</si>
  <si>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</si>
  <si>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</si>
  <si>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</si>
  <si>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</si>
  <si>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</si>
  <si>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</si>
  <si>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</si>
  <si>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</si>
  <si>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</si>
  <si>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</si>
  <si>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</si>
  <si>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</si>
  <si>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</si>
  <si>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</si>
  <si>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</si>
  <si>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</si>
  <si>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</si>
  <si>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</si>
  <si>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</si>
  <si>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</si>
  <si>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</si>
  <si>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</si>
  <si>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</si>
  <si>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</si>
  <si>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</si>
  <si>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</si>
  <si>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</si>
  <si>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</si>
  <si>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</si>
  <si>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</si>
  <si>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</si>
  <si>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</si>
  <si>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</si>
  <si>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</si>
  <si>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</si>
  <si>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</si>
  <si>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</si>
  <si>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</si>
  <si>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</si>
  <si>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</si>
  <si>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</si>
  <si>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</si>
  <si>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</si>
  <si>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</si>
  <si>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</si>
  <si>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</si>
  <si>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</si>
  <si>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</si>
  <si>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</si>
  <si>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</si>
  <si>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</si>
  <si>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</si>
  <si>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</si>
  <si>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</si>
  <si>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</si>
  <si>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</si>
  <si>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</si>
  <si>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</si>
  <si>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</si>
  <si>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</si>
  <si>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</si>
  <si>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</si>
  <si>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</si>
  <si>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</si>
  <si>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</si>
  <si>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</si>
  <si>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</si>
  <si>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</si>
  <si>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</si>
  <si>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</si>
  <si>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</si>
  <si>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</si>
  <si>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</si>
  <si>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</si>
  <si>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</si>
  <si>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</si>
  <si>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</si>
  <si>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</si>
  <si>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</si>
  <si>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</si>
  <si>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</si>
  <si>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</si>
  <si>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</si>
  <si>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</si>
  <si>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</si>
  <si>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</si>
  <si>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</si>
  <si>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</si>
  <si>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</si>
  <si>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</si>
  <si>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</si>
  <si>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</si>
  <si>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</si>
  <si>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</si>
  <si>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</si>
  <si>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</si>
  <si>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</si>
  <si>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</si>
  <si>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</si>
  <si>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</si>
  <si>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</si>
  <si>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</si>
  <si>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</si>
  <si>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</si>
  <si>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</si>
  <si>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</si>
  <si>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</si>
  <si>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</si>
  <si>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</si>
  <si>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</si>
  <si>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</si>
  <si>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</si>
  <si>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</si>
  <si>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</si>
  <si>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</si>
  <si>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</si>
  <si>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</si>
  <si>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</si>
  <si>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</si>
  <si>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</si>
  <si>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</si>
  <si>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</si>
  <si>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</si>
  <si>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</si>
  <si>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</si>
  <si>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</si>
  <si>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</si>
  <si>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</si>
  <si>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</si>
  <si>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</si>
  <si>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</si>
  <si>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</si>
  <si>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</si>
  <si>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</si>
  <si>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</si>
  <si>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</si>
  <si>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</si>
  <si>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</si>
  <si>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</si>
  <si>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</si>
  <si>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</si>
  <si>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</si>
  <si>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</si>
  <si>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</si>
  <si>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</si>
  <si>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</si>
  <si>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</si>
  <si>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</si>
  <si>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</si>
  <si>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</si>
  <si>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</si>
  <si>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</si>
  <si>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</si>
  <si>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</si>
  <si>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</si>
  <si>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</si>
  <si>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</si>
  <si>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</si>
  <si>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</si>
  <si>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</si>
  <si>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</si>
  <si>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</si>
  <si>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</si>
  <si>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</si>
  <si>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</si>
  <si>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</si>
  <si>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</si>
  <si>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</si>
  <si>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</si>
  <si>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</si>
  <si>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</si>
  <si>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</si>
  <si>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</si>
  <si>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</si>
  <si>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</si>
  <si>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</si>
  <si>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</si>
  <si>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</si>
  <si>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</si>
  <si>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</si>
  <si>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</si>
  <si>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</si>
  <si>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</si>
  <si>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</si>
  <si>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</si>
  <si>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</si>
  <si>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</si>
  <si>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</si>
  <si>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</si>
  <si>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</si>
  <si>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</si>
  <si>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</si>
  <si>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</si>
  <si>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</si>
  <si>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</si>
  <si>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</si>
  <si>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</si>
  <si>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</si>
  <si>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</si>
  <si>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</si>
  <si>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</si>
  <si>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</si>
  <si>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</si>
  <si>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</si>
  <si>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</si>
  <si>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</si>
  <si>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</si>
  <si>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</si>
  <si>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</si>
  <si>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</si>
  <si>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</si>
  <si>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</si>
  <si>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</si>
  <si>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</si>
  <si>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</si>
  <si>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</si>
  <si>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</si>
  <si>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</si>
  <si>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</si>
  <si>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</si>
  <si>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</si>
  <si>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</si>
  <si>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</si>
  <si>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</si>
  <si>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</si>
  <si>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</si>
  <si>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</si>
  <si>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</si>
  <si>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</si>
  <si>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</si>
  <si>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</si>
  <si>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</si>
  <si>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</si>
  <si>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</si>
  <si>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</si>
  <si>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</si>
  <si>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</si>
  <si>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</si>
  <si>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</si>
  <si>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</si>
  <si>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</si>
  <si>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</si>
  <si>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</si>
  <si>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</si>
  <si>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</si>
  <si>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</si>
  <si>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</si>
  <si>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</si>
  <si>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</si>
  <si>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</si>
  <si>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</si>
  <si>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</si>
  <si>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</si>
  <si>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</si>
  <si>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</si>
  <si>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</si>
  <si>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</si>
  <si>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</si>
  <si>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</si>
  <si>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</si>
  <si>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</si>
  <si>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</si>
  <si>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</si>
  <si>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</si>
  <si>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</si>
  <si>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</si>
  <si>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</si>
  <si>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</si>
  <si>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</si>
  <si>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</si>
  <si>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</si>
  <si>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</si>
  <si>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</si>
  <si>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</si>
  <si>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</si>
  <si>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</si>
  <si>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</si>
  <si>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</si>
  <si>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</si>
  <si>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</si>
  <si>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</si>
  <si>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</si>
  <si>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</si>
  <si>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</si>
  <si>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</si>
  <si>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</si>
  <si>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</si>
  <si>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</si>
  <si>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</si>
  <si>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</si>
  <si>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</si>
  <si>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</si>
  <si>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</si>
  <si>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</si>
  <si>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</si>
  <si>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</si>
  <si>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</si>
  <si>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</si>
  <si>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</si>
  <si>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</si>
  <si>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</si>
  <si>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</si>
  <si>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</si>
  <si>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</si>
  <si>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</si>
  <si>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</si>
  <si>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</si>
  <si>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</si>
  <si>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</si>
  <si>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</si>
  <si>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</si>
  <si>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</si>
  <si>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</si>
  <si>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</si>
  <si>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</si>
  <si>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</si>
  <si>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</si>
  <si>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</si>
  <si>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</si>
  <si>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</si>
  <si>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</si>
  <si>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</si>
  <si>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</si>
  <si>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</si>
  <si>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</si>
  <si>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</si>
  <si>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</si>
  <si>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</si>
  <si>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</si>
  <si>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</si>
  <si>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</si>
  <si>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</si>
  <si>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</si>
  <si>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</si>
  <si>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</si>
  <si>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</si>
  <si>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</si>
  <si>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</si>
  <si>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</si>
  <si>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</si>
  <si>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</si>
  <si>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</si>
  <si>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</si>
  <si>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</si>
  <si>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</si>
  <si>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</si>
  <si>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</si>
  <si>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</si>
  <si>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</si>
  <si>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</si>
  <si>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</si>
  <si>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</si>
  <si>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</si>
  <si>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</si>
  <si>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</si>
  <si>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</si>
  <si>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</si>
  <si>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</si>
  <si>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</si>
  <si>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</si>
  <si>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</si>
  <si>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</si>
  <si>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</si>
  <si>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</si>
  <si>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</si>
  <si>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</si>
  <si>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</si>
  <si>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</si>
  <si>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</si>
  <si>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</si>
  <si>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</si>
  <si>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</si>
  <si>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</si>
  <si>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</si>
  <si>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</si>
  <si>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</si>
  <si>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</si>
  <si>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</si>
  <si>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</si>
  <si>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</si>
  <si>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</si>
  <si>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</si>
  <si>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</si>
  <si>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</si>
  <si>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</si>
  <si>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</si>
  <si>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</si>
  <si>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</si>
  <si>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</si>
  <si>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</si>
  <si>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</si>
  <si>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</si>
  <si>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</si>
  <si>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</si>
  <si>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</si>
  <si>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</si>
  <si>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</si>
  <si>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</si>
  <si>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</si>
  <si>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</si>
  <si>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</si>
  <si>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</si>
  <si>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</si>
  <si>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</si>
  <si>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</si>
  <si>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</si>
  <si>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</si>
  <si>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</si>
  <si>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</si>
  <si>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</si>
  <si>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</si>
  <si>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</si>
  <si>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</si>
  <si>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</si>
  <si>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</si>
  <si>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</si>
  <si>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</si>
  <si>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</si>
  <si>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</si>
  <si>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</si>
  <si>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</si>
  <si>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</si>
  <si>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</si>
  <si>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</si>
  <si>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</si>
  <si>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</si>
  <si>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</si>
  <si>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</si>
  <si>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</si>
  <si>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</si>
  <si>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</si>
  <si>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</si>
  <si>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</si>
  <si>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</si>
  <si>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</si>
  <si>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</si>
  <si>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</si>
  <si>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</si>
  <si>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</si>
  <si>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</si>
  <si>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</si>
  <si>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</si>
  <si>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</si>
  <si>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</si>
  <si>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</si>
  <si>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</si>
  <si>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</si>
  <si>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</si>
  <si>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</si>
  <si>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</si>
  <si>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</si>
  <si>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</si>
  <si>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</si>
  <si>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</si>
  <si>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</si>
  <si>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</si>
  <si>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</si>
  <si>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</si>
  <si>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</si>
  <si>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</si>
  <si>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</si>
  <si>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</si>
  <si>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</si>
  <si>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</si>
  <si>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</si>
  <si>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</si>
  <si>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</si>
  <si>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</si>
  <si>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</si>
  <si>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</si>
  <si>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</si>
  <si>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</si>
  <si>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</si>
  <si>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</si>
  <si>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</si>
  <si>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</si>
  <si>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</si>
  <si>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</si>
  <si>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</si>
  <si>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</si>
  <si>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</si>
  <si>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</si>
  <si>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</si>
  <si>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</si>
  <si>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</si>
  <si>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</si>
  <si>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</si>
  <si>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</si>
  <si>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</si>
  <si>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</si>
  <si>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</si>
  <si>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</si>
  <si>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</si>
  <si>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</si>
  <si>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</si>
  <si>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</si>
  <si>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</si>
  <si>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</si>
  <si>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</si>
  <si>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</si>
  <si>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</si>
  <si>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</si>
  <si>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</si>
  <si>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</si>
  <si>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</si>
  <si>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</si>
  <si>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</si>
  <si>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</si>
  <si>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</si>
  <si>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</si>
  <si>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</si>
  <si>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</si>
  <si>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</si>
  <si>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</si>
  <si>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</si>
  <si>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</si>
  <si>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</si>
  <si>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</si>
  <si>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</si>
  <si>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</si>
  <si>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</si>
  <si>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</si>
  <si>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</si>
  <si>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</si>
  <si>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</si>
  <si>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</si>
  <si>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</si>
  <si>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</si>
  <si>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</si>
  <si>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</si>
  <si>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</si>
  <si>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</si>
  <si>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</si>
  <si>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</si>
  <si>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</si>
  <si>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</si>
  <si>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</si>
  <si>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</si>
  <si>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</si>
  <si>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</si>
  <si>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</si>
  <si>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</si>
  <si>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</si>
  <si>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</si>
  <si>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</si>
  <si>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</si>
  <si>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</si>
  <si>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</si>
  <si>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</si>
  <si>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</si>
  <si>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</si>
  <si>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</si>
  <si>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</si>
  <si>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</si>
  <si>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</si>
  <si>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</si>
  <si>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</si>
  <si>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</si>
  <si>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</si>
  <si>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</si>
  <si>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</si>
  <si>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</si>
  <si>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</si>
  <si>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</si>
  <si>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</si>
  <si>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</si>
  <si>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</si>
  <si>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</si>
  <si>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</si>
  <si>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</si>
  <si>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</si>
  <si>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</si>
  <si>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</si>
  <si>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</si>
  <si>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</si>
  <si>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</si>
  <si>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</si>
  <si>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</si>
  <si>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</si>
  <si>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</si>
  <si>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</si>
  <si>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</si>
  <si>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</si>
  <si>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</si>
  <si>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</si>
  <si>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</si>
  <si>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</si>
  <si>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</si>
  <si>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</si>
  <si>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</si>
  <si>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</si>
  <si>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</si>
  <si>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</si>
  <si>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</si>
  <si>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</si>
  <si>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</si>
  <si>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</si>
  <si>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</si>
  <si>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</si>
  <si>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</si>
  <si>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</si>
  <si>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</si>
  <si>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</si>
  <si>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</si>
  <si>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</si>
  <si>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</si>
  <si>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</si>
  <si>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</si>
  <si>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</si>
  <si>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</si>
  <si>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</si>
  <si>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</si>
  <si>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</si>
  <si>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</si>
  <si>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</si>
  <si>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</si>
  <si>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</si>
  <si>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</si>
  <si>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</si>
  <si>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</si>
  <si>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</si>
  <si>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</si>
  <si>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</si>
  <si>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</si>
  <si>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</si>
  <si>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</si>
  <si>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</si>
  <si>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</si>
  <si>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</si>
  <si>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</si>
  <si>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</si>
  <si>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</si>
  <si>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</si>
  <si>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</si>
  <si>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</si>
  <si>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</si>
  <si>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</si>
  <si>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</si>
  <si>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</si>
  <si>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</si>
  <si>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</si>
  <si>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</si>
  <si>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</si>
  <si>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</si>
  <si>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</si>
  <si>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</si>
  <si>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</si>
  <si>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</si>
  <si>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</si>
  <si>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</si>
  <si>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</si>
  <si>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</si>
  <si>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</si>
  <si>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</si>
  <si>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</si>
  <si>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</si>
  <si>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</si>
  <si>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</si>
  <si>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</si>
  <si>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</si>
  <si>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</si>
  <si>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</si>
  <si>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</si>
  <si>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</si>
  <si>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</si>
  <si>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</si>
  <si>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</si>
  <si>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</si>
  <si>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</si>
  <si>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</si>
  <si>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</si>
  <si>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</si>
  <si>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</si>
  <si>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</si>
  <si>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</si>
  <si>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</si>
  <si>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</si>
  <si>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</si>
  <si>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</si>
  <si>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</si>
  <si>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</si>
  <si>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</si>
  <si>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</si>
  <si>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</si>
  <si>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</si>
  <si>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</si>
  <si>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</si>
  <si>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</si>
  <si>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</si>
  <si>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</si>
  <si>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</si>
  <si>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</si>
  <si>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</si>
  <si>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</si>
  <si>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</si>
  <si>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</si>
  <si>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</si>
  <si>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</si>
  <si>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</si>
  <si>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</si>
  <si>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</si>
  <si>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</si>
  <si>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</si>
  <si>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</si>
  <si>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</si>
  <si>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</si>
  <si>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</si>
  <si>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</si>
  <si>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</si>
  <si>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</si>
  <si>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</si>
  <si>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</si>
  <si>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</si>
  <si>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</si>
  <si>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</si>
  <si>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</si>
  <si>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</si>
  <si>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</si>
  <si>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</si>
  <si>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</si>
  <si>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</si>
  <si>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</si>
  <si>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</si>
  <si>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</si>
  <si>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</si>
  <si>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</si>
  <si>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</si>
  <si>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</si>
  <si>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</si>
  <si>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</si>
  <si>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</si>
  <si>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</si>
  <si>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</si>
  <si>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</si>
  <si>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</si>
  <si>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</si>
  <si>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</si>
  <si>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</si>
  <si>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</si>
  <si>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</si>
  <si>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</si>
  <si>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</si>
  <si>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</si>
  <si>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</si>
  <si>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</si>
  <si>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</si>
  <si>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</si>
  <si>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</si>
  <si>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</si>
  <si>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</si>
  <si>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</si>
  <si>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</si>
  <si>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</si>
  <si>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</si>
  <si>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</si>
  <si>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</si>
  <si>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</si>
  <si>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</si>
  <si>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</si>
  <si>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</si>
  <si>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</si>
  <si>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</si>
  <si>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</si>
  <si>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</si>
  <si>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</si>
  <si>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</si>
  <si>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</si>
  <si>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</si>
  <si>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</si>
  <si>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</si>
  <si>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</si>
  <si>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</si>
  <si>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</si>
  <si>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</si>
  <si>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</si>
  <si>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</si>
  <si>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</si>
  <si>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</si>
  <si>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</si>
  <si>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</si>
  <si>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</si>
  <si>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</si>
  <si>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</si>
  <si>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</si>
  <si>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</si>
  <si>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</si>
  <si>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</si>
  <si>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</si>
  <si>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</si>
  <si>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</si>
  <si>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</si>
  <si>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</si>
  <si>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</si>
  <si>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</si>
  <si>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</si>
  <si>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</si>
  <si>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</si>
  <si>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</si>
  <si>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</si>
  <si>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</si>
  <si>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</si>
  <si>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</si>
  <si>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</si>
  <si>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</si>
  <si>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</si>
  <si>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</si>
  <si>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</si>
  <si>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</si>
  <si>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</si>
  <si>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</si>
  <si>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</si>
  <si>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</si>
  <si>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</si>
  <si>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</si>
  <si>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</si>
  <si>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</si>
  <si>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</si>
  <si>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</si>
  <si>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</si>
  <si>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</si>
  <si>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</si>
  <si>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</si>
  <si>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</si>
  <si>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</si>
  <si>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</si>
  <si>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</si>
  <si>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</si>
  <si>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</si>
  <si>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</si>
  <si>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</si>
  <si>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</si>
  <si>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</si>
  <si>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</si>
  <si>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</si>
  <si>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</si>
  <si>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</si>
  <si>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</si>
  <si>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</si>
  <si>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</si>
  <si>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</si>
  <si>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</si>
  <si>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</si>
  <si>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</si>
  <si>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</si>
  <si>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</si>
  <si>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</si>
  <si>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</si>
  <si>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</si>
  <si>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</si>
  <si>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</si>
  <si>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</si>
  <si>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</si>
  <si>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</si>
  <si>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</si>
  <si>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</si>
  <si>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</si>
  <si>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</si>
  <si>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</si>
  <si>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</si>
  <si>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</si>
  <si>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</si>
  <si>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</si>
  <si>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</si>
  <si>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</si>
  <si>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</si>
  <si>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</si>
  <si>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</si>
  <si>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</si>
  <si>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</si>
  <si>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</si>
  <si>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</si>
  <si>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</si>
  <si>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</si>
  <si>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</si>
  <si>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</si>
  <si>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</si>
  <si>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</si>
  <si>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</si>
  <si>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</si>
  <si>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</si>
  <si>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</si>
  <si>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</si>
  <si>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</si>
  <si>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</si>
  <si>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</si>
  <si>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</si>
  <si>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</si>
  <si>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</si>
  <si>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</si>
  <si>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</si>
  <si>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</si>
  <si>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</si>
  <si>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</si>
  <si>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</si>
  <si>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</si>
  <si>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</si>
  <si>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</si>
  <si>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</si>
  <si>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</si>
  <si>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</si>
  <si>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</si>
  <si>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</si>
  <si>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</si>
  <si>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</si>
  <si>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</si>
  <si>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</si>
  <si>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</si>
  <si>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</si>
  <si>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</si>
  <si>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</si>
  <si>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</si>
  <si>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</si>
  <si>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</si>
  <si>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</si>
  <si>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</si>
  <si>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</si>
  <si>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</si>
  <si>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</si>
  <si>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</si>
  <si>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</si>
  <si>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</si>
  <si>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</si>
  <si>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</si>
  <si>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</si>
  <si>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</si>
  <si>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</si>
  <si>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</si>
  <si>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</si>
  <si>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</si>
  <si>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</si>
  <si>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</si>
  <si>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</si>
  <si>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</si>
  <si>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</si>
  <si>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</si>
  <si>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</si>
  <si>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</si>
  <si>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</si>
  <si>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</si>
  <si>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</si>
  <si>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</si>
  <si>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</si>
  <si>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</si>
  <si>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</si>
  <si>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</si>
  <si>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</si>
  <si>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</si>
  <si>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</si>
  <si>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</si>
  <si>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</si>
  <si>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</si>
  <si>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</si>
  <si>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</si>
  <si>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</si>
  <si>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</si>
  <si>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</si>
  <si>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</si>
  <si>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</si>
  <si>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</si>
  <si>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</si>
  <si>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</si>
  <si>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</si>
  <si>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</si>
  <si>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</si>
  <si>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</si>
  <si>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</si>
  <si>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</si>
  <si>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</si>
  <si>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</si>
  <si>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</si>
  <si>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</si>
  <si>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</si>
  <si>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</si>
  <si>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</si>
  <si>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</si>
  <si>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</si>
  <si>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</si>
  <si>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</si>
  <si>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</si>
  <si>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</si>
  <si>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</si>
  <si>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</si>
  <si>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</si>
  <si>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</si>
  <si>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</si>
  <si>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</si>
  <si>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</si>
  <si>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</si>
  <si>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</si>
  <si>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</si>
  <si>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</si>
  <si>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</si>
  <si>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</si>
  <si>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</si>
  <si>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</si>
  <si>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</si>
  <si>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</si>
  <si>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</si>
  <si>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</si>
  <si>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</si>
  <si>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</si>
  <si>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</si>
  <si>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</si>
  <si>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</si>
  <si>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</si>
  <si>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</si>
  <si>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</si>
  <si>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</si>
  <si>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</si>
  <si>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</si>
  <si>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</si>
  <si>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</si>
  <si>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</si>
  <si>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</si>
  <si>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</si>
  <si>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</si>
  <si>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</si>
  <si>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</si>
  <si>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</si>
  <si>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</si>
  <si>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</si>
  <si>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</si>
  <si>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</si>
  <si>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</si>
  <si>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</si>
  <si>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</si>
  <si>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</si>
  <si>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</si>
  <si>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</si>
  <si>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</si>
  <si>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</si>
  <si>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</si>
  <si>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</si>
  <si>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</si>
  <si>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</si>
  <si>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</si>
  <si>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</si>
  <si>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</si>
  <si>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</si>
  <si>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</si>
  <si>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</si>
  <si>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</si>
  <si>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</si>
  <si>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</si>
  <si>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</si>
  <si>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</si>
  <si>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</si>
  <si>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</si>
  <si>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</si>
  <si>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</si>
  <si>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</si>
  <si>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</si>
  <si>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</si>
  <si>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</si>
  <si>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</si>
  <si>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</si>
  <si>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</si>
  <si>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</si>
  <si>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</si>
  <si>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</si>
  <si>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</si>
  <si>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</si>
  <si>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</si>
  <si>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</si>
  <si>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</si>
  <si>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</si>
  <si>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</si>
  <si>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</si>
  <si>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</si>
  <si>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</si>
  <si>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</si>
  <si>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</si>
  <si>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</si>
  <si>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</si>
  <si>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</si>
  <si>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</si>
  <si>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</si>
  <si>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</si>
  <si>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</si>
  <si>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</si>
  <si>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</si>
  <si>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</si>
  <si>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</si>
  <si>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</si>
  <si>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</si>
  <si>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</si>
  <si>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</si>
  <si>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</si>
  <si>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</si>
  <si>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</si>
  <si>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</si>
  <si>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</si>
  <si>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</si>
  <si>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</si>
  <si>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</si>
  <si>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</si>
  <si>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</si>
  <si>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</si>
  <si>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</si>
  <si>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</si>
  <si>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</si>
  <si>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</si>
  <si>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</si>
  <si>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</si>
  <si>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</si>
  <si>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</si>
  <si>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</si>
  <si>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</si>
  <si>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</si>
  <si>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</si>
  <si>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</si>
  <si>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</si>
  <si>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</si>
  <si>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</si>
  <si>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</si>
  <si>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</si>
  <si>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</si>
  <si>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</si>
  <si>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</si>
  <si>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</si>
  <si>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</si>
  <si>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</si>
  <si>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</si>
  <si>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</si>
  <si>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</si>
  <si>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</si>
  <si>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</si>
  <si>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</si>
  <si>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</si>
  <si>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</si>
  <si>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</si>
  <si>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</si>
  <si>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</si>
  <si>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</si>
  <si>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</si>
  <si>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</si>
  <si>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</si>
  <si>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</si>
  <si>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</si>
  <si>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</si>
  <si>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</si>
  <si>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</si>
  <si>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</si>
  <si>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</si>
  <si>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</si>
  <si>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</si>
  <si>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</si>
  <si>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</si>
  <si>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</si>
  <si>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</si>
  <si>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</si>
  <si>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</si>
  <si>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</si>
  <si>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</si>
  <si>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</si>
  <si>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</si>
  <si>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</si>
  <si>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</si>
  <si>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</si>
  <si>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</si>
  <si>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</si>
  <si>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</si>
  <si>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</si>
  <si>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</si>
  <si>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</si>
  <si>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</si>
  <si>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</si>
  <si>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</si>
  <si>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</si>
  <si>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</si>
  <si>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</si>
  <si>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</si>
  <si>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</si>
  <si>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</si>
  <si>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</si>
  <si>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</si>
  <si>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</si>
  <si>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</si>
  <si>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</si>
  <si>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</si>
  <si>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</si>
  <si>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</si>
  <si>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</si>
  <si>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</si>
  <si>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</si>
  <si>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</si>
  <si>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</si>
  <si>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</si>
  <si>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</si>
  <si>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</si>
  <si>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</si>
  <si>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</si>
  <si>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</si>
  <si>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</si>
  <si>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</si>
  <si>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</si>
  <si>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</si>
  <si>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</si>
  <si>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</si>
  <si>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</si>
  <si>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</si>
  <si>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</si>
  <si>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</si>
  <si>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</si>
  <si>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</si>
  <si>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</si>
  <si>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</si>
  <si>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</si>
  <si>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</si>
  <si>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</si>
  <si>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</si>
  <si>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</si>
  <si>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</si>
  <si>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</si>
  <si>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</si>
  <si>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</si>
  <si>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</si>
  <si>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</si>
  <si>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</si>
  <si>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</si>
  <si>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</si>
  <si>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</si>
  <si>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</si>
  <si>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</si>
  <si>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</si>
  <si>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</si>
  <si>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</si>
  <si>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</si>
  <si>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</si>
  <si>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</si>
  <si>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</si>
  <si>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</si>
  <si>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</si>
  <si>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</si>
  <si>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</si>
  <si>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</si>
  <si>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</si>
  <si>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</si>
  <si>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</si>
  <si>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</si>
  <si>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</si>
  <si>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</si>
  <si>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</si>
  <si>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</si>
  <si>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</si>
  <si>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</si>
  <si>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</si>
  <si>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</si>
  <si>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</si>
  <si>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</si>
  <si>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</si>
  <si>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</si>
  <si>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</si>
  <si>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</si>
  <si>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</si>
  <si>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</si>
  <si>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</si>
  <si>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</si>
  <si>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</si>
  <si>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</si>
  <si>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</si>
  <si>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</si>
  <si>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</si>
  <si>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</si>
  <si>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</si>
  <si>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</si>
  <si>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</si>
  <si>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</si>
  <si>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</si>
  <si>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</si>
  <si>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</si>
  <si>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</si>
  <si>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</si>
  <si>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</si>
  <si>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</si>
  <si>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</si>
  <si>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</si>
  <si>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</si>
  <si>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</si>
  <si>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</si>
  <si>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</si>
  <si>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</si>
  <si>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</si>
  <si>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</si>
  <si>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</si>
  <si>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</si>
  <si>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</si>
  <si>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</si>
  <si>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</si>
  <si>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</si>
  <si>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</si>
  <si>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</si>
  <si>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</si>
  <si>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</si>
  <si>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</si>
  <si>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</si>
  <si>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</si>
  <si>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</si>
  <si>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</si>
  <si>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</si>
  <si>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</si>
  <si>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</si>
  <si>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</si>
  <si>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</si>
  <si>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</si>
  <si>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</si>
  <si>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</si>
  <si>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</si>
  <si>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</si>
  <si>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</si>
  <si>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</si>
  <si>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</si>
  <si>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</si>
  <si>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</si>
  <si>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</si>
  <si>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</si>
  <si>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</si>
  <si>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</si>
  <si>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</si>
  <si>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</si>
  <si>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</si>
  <si>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</si>
  <si>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</si>
  <si>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</si>
  <si>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</si>
  <si>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</si>
  <si>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</si>
  <si>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</si>
  <si>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</si>
  <si>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</si>
  <si>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</si>
  <si>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</si>
  <si>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</si>
  <si>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</si>
  <si>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</si>
  <si>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</si>
  <si>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</si>
  <si>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</si>
  <si>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</si>
  <si>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</si>
  <si>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</si>
  <si>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</si>
  <si>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</si>
  <si>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</si>
  <si>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</si>
  <si>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</si>
  <si>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</si>
  <si>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</si>
  <si>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</si>
  <si>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</si>
  <si>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</si>
  <si>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</si>
  <si>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</si>
  <si>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</si>
  <si>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</si>
  <si>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</si>
  <si>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</si>
  <si>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</si>
  <si>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</si>
  <si>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</si>
  <si>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</si>
  <si>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</si>
  <si>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</si>
  <si>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</si>
  <si>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</si>
  <si>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</si>
  <si>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</si>
  <si>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</si>
  <si>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</si>
  <si>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</si>
  <si>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</si>
  <si>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</si>
  <si>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</si>
  <si>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</si>
  <si>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</si>
  <si>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</si>
  <si>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</si>
  <si>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</si>
  <si>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</si>
  <si>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</si>
  <si>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</si>
  <si>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</si>
  <si>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</si>
  <si>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</si>
  <si>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</si>
  <si>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</si>
  <si>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</si>
  <si>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</si>
  <si>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</si>
  <si>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</si>
  <si>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</si>
  <si>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</si>
  <si>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</si>
  <si>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</si>
  <si>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</si>
  <si>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</si>
  <si>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</si>
  <si>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</si>
  <si>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</si>
  <si>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</si>
  <si>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</si>
  <si>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</si>
  <si>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</si>
  <si>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</si>
  <si>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</si>
  <si>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</si>
  <si>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</si>
  <si>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</si>
  <si>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</si>
  <si>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</si>
  <si>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</si>
  <si>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</si>
  <si>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</si>
  <si>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</si>
  <si>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</si>
  <si>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</si>
  <si>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</si>
  <si>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</si>
  <si>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</si>
  <si>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</si>
  <si>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</si>
  <si>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</si>
  <si>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</si>
  <si>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</si>
  <si>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</si>
  <si>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</si>
  <si>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</si>
  <si>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</si>
  <si>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</si>
  <si>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</si>
  <si>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</si>
  <si>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</si>
  <si>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</si>
  <si>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</si>
  <si>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</si>
  <si>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</si>
  <si>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</si>
  <si>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</si>
  <si>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</si>
  <si>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</si>
  <si>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</si>
  <si>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</si>
  <si>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</si>
  <si>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</si>
  <si>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</si>
  <si>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</si>
  <si>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</si>
  <si>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</si>
  <si>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</si>
  <si>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</si>
  <si>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</si>
  <si>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</si>
  <si>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</si>
  <si>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</si>
  <si>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</si>
  <si>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</si>
  <si>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</si>
  <si>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</si>
  <si>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</si>
  <si>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</si>
  <si>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</si>
  <si>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</si>
  <si>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</si>
  <si>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</si>
  <si>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</si>
  <si>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</si>
  <si>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</si>
  <si>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</si>
  <si>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</si>
  <si>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</si>
  <si>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</si>
  <si>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</si>
  <si>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</si>
  <si>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</si>
  <si>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</si>
  <si>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</si>
  <si>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</si>
  <si>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</si>
  <si>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</si>
  <si>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</si>
  <si>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</si>
  <si>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</si>
  <si>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</si>
  <si>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</si>
  <si>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</si>
  <si>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</si>
  <si>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</si>
  <si>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</si>
  <si>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</si>
  <si>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</si>
  <si>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</si>
  <si>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</si>
  <si>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</si>
  <si>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</si>
  <si>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</si>
  <si>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</si>
  <si>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</si>
  <si>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</si>
  <si>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</si>
  <si>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</si>
  <si>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</si>
  <si>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</si>
  <si>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</si>
  <si>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</si>
  <si>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</si>
  <si>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</si>
  <si>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</si>
  <si>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</si>
  <si>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</si>
  <si>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</si>
  <si>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</si>
  <si>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</si>
  <si>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</si>
  <si>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</si>
  <si>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</si>
  <si>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</si>
  <si>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</si>
  <si>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</si>
  <si>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</si>
  <si>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</si>
  <si>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</si>
  <si>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</si>
  <si>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</si>
  <si>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</si>
  <si>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</si>
  <si>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</si>
  <si>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</si>
  <si>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</si>
  <si>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</si>
  <si>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</si>
  <si>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</si>
  <si>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</si>
  <si>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</si>
  <si>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</si>
  <si>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</si>
  <si>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</si>
  <si>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</si>
  <si>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</si>
  <si>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</si>
  <si>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</si>
  <si>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</si>
  <si>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</si>
  <si>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</si>
  <si>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</si>
  <si>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</si>
  <si>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</si>
  <si>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</si>
  <si>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</si>
  <si>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</si>
  <si>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</si>
  <si>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</si>
  <si>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</si>
  <si>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</si>
  <si>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</si>
  <si>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</si>
  <si>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</si>
  <si>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</si>
  <si>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</si>
  <si>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</si>
  <si>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</si>
  <si>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</si>
  <si>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</si>
  <si>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</si>
  <si>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</si>
  <si>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</si>
  <si>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</si>
  <si>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</si>
  <si>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</si>
  <si>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</si>
  <si>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</si>
  <si>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</si>
  <si>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</si>
  <si>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</si>
  <si>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</si>
  <si>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</si>
  <si>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</si>
  <si>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</si>
  <si>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</si>
  <si>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</si>
  <si>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</si>
  <si>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</si>
  <si>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</si>
  <si>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</si>
  <si>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</si>
  <si>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</si>
  <si>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</si>
  <si>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</si>
  <si>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</si>
  <si>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</si>
  <si>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</si>
  <si>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</si>
  <si>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</si>
  <si>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</si>
  <si>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</si>
  <si>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</si>
  <si>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</si>
  <si>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</si>
  <si>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</si>
  <si>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</si>
  <si>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</si>
  <si>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</si>
  <si>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</si>
  <si>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</si>
  <si>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</si>
  <si>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</si>
  <si>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</si>
  <si>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</si>
  <si>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</si>
  <si>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</si>
  <si>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</si>
  <si>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</si>
  <si>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</si>
  <si>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</si>
  <si>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</si>
  <si>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</si>
  <si>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</si>
  <si>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</si>
  <si>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</si>
  <si>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</si>
  <si>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</si>
  <si>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</si>
  <si>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</si>
  <si>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</si>
  <si>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</si>
  <si>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</si>
  <si>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</si>
  <si>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</si>
  <si>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</si>
  <si>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</si>
  <si>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</si>
  <si>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</si>
  <si>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</si>
  <si>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</si>
  <si>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</si>
  <si>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</si>
  <si>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</si>
  <si>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</si>
  <si>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</si>
  <si>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</si>
  <si>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</si>
  <si>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</si>
  <si>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</si>
  <si>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</si>
  <si>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</si>
  <si>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</si>
  <si>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</si>
  <si>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</si>
  <si>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</si>
  <si>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</si>
  <si>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</si>
  <si>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</si>
  <si>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</si>
  <si>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</si>
  <si>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</si>
  <si>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</si>
  <si>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</si>
  <si>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</si>
  <si>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</si>
  <si>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</si>
  <si>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</si>
  <si>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</si>
  <si>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</si>
  <si>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</si>
  <si>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</si>
  <si>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</si>
  <si>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</si>
  <si>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</si>
  <si>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</si>
  <si>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</si>
  <si>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</si>
  <si>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</si>
  <si>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</si>
  <si>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</si>
  <si>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</si>
  <si>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</si>
  <si>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</si>
  <si>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</si>
  <si>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</si>
  <si>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</si>
  <si>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</si>
  <si>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</si>
  <si>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</si>
  <si>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</si>
  <si>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</si>
  <si>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</si>
  <si>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</si>
  <si>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</si>
  <si>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</si>
  <si>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</si>
  <si>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</si>
  <si>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</si>
  <si>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</si>
  <si>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</si>
  <si>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</si>
  <si>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</si>
  <si>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</si>
  <si>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</si>
  <si>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</si>
  <si>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</si>
  <si>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</si>
  <si>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</si>
  <si>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</si>
  <si>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</si>
  <si>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</si>
  <si>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</si>
  <si>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</si>
  <si>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</si>
  <si>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</si>
  <si>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</si>
  <si>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</si>
  <si>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</si>
  <si>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</si>
  <si>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</si>
  <si>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</si>
  <si>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</si>
  <si>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</si>
  <si>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</si>
  <si>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</si>
  <si>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</si>
  <si>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</si>
  <si>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</si>
  <si>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</si>
  <si>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</si>
  <si>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</si>
  <si>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</si>
  <si>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</si>
  <si>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</si>
  <si>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</si>
  <si>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</si>
  <si>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</si>
  <si>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</si>
  <si>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</si>
  <si>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</si>
  <si>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</si>
  <si>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</si>
  <si>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</si>
  <si>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</si>
  <si>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</si>
  <si>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</si>
  <si>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</si>
  <si>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</si>
  <si>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</si>
  <si>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</si>
  <si>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</si>
  <si>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</si>
  <si>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</si>
  <si>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</si>
  <si>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</si>
  <si>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</si>
  <si>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</si>
  <si>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</si>
  <si>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</si>
  <si>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</si>
  <si>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</si>
  <si>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</si>
  <si>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</si>
  <si>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</si>
  <si>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</si>
  <si>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</si>
  <si>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</si>
  <si>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</si>
  <si>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</si>
  <si>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</si>
  <si>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</si>
  <si>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</si>
  <si>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</si>
  <si>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</si>
  <si>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</si>
  <si>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</si>
  <si>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</si>
  <si>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</si>
  <si>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</si>
  <si>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</si>
  <si>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</si>
  <si>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</si>
  <si>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</si>
  <si>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</si>
  <si>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</si>
  <si>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</si>
  <si>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</si>
  <si>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</si>
  <si>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</si>
  <si>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</si>
  <si>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</si>
  <si>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</si>
  <si>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</si>
  <si>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</si>
  <si>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</si>
  <si>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</si>
  <si>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</si>
  <si>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</si>
  <si>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</si>
  <si>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</si>
  <si>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</si>
  <si>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</si>
  <si>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</si>
  <si>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</si>
  <si>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</si>
  <si>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</si>
  <si>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</si>
  <si>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</si>
  <si>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</si>
  <si>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</si>
  <si>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</si>
  <si>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</si>
  <si>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</si>
  <si>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</si>
  <si>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</si>
  <si>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</si>
  <si>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</si>
  <si>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</si>
  <si>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</si>
  <si>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</si>
  <si>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</si>
  <si>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</si>
  <si>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</si>
  <si>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</si>
  <si>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</si>
  <si>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</si>
  <si>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</si>
  <si>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</si>
  <si>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</si>
  <si>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</si>
  <si>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</si>
  <si>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</si>
  <si>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</si>
  <si>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</si>
  <si>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</si>
  <si>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</si>
  <si>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</si>
  <si>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</si>
  <si>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</si>
  <si>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</si>
  <si>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</si>
  <si>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</si>
  <si>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</si>
  <si>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</si>
  <si>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</si>
  <si>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</si>
  <si>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</si>
  <si>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</si>
  <si>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</si>
  <si>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</si>
  <si>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</si>
  <si>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</si>
  <si>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</si>
  <si>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</si>
  <si>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</si>
  <si>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</si>
  <si>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</si>
  <si>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</si>
  <si>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</si>
  <si>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</si>
  <si>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</si>
  <si>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</si>
  <si>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</si>
  <si>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</si>
  <si>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</si>
  <si>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</si>
  <si>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</si>
  <si>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</si>
  <si>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</si>
  <si>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</si>
  <si>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</si>
  <si>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</si>
  <si>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</si>
  <si>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</si>
  <si>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</si>
  <si>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</si>
  <si>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</si>
  <si>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</si>
  <si>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</si>
  <si>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</si>
  <si>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</si>
  <si>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</si>
  <si>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</si>
  <si>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</si>
  <si>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</si>
  <si>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</si>
  <si>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</si>
  <si>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</si>
  <si>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</si>
  <si>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</si>
  <si>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</si>
  <si>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</si>
  <si>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</si>
  <si>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</si>
  <si>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</si>
  <si>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</si>
  <si>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</si>
  <si>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</si>
  <si>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</si>
  <si>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</si>
  <si>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</si>
  <si>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</si>
  <si>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</si>
  <si>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</si>
  <si>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</si>
  <si>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</si>
  <si>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</si>
  <si>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</si>
  <si>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</si>
  <si>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</si>
  <si>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</si>
  <si>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</si>
  <si>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</si>
  <si>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</si>
  <si>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</si>
  <si>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</si>
  <si>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</si>
  <si>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</si>
  <si>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</si>
  <si>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</si>
  <si>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</si>
  <si>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</si>
  <si>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</si>
  <si>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</si>
  <si>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</si>
  <si>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</si>
  <si>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</si>
  <si>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</si>
  <si>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</si>
  <si>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</si>
  <si>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</si>
  <si>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</si>
  <si>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</si>
  <si>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</si>
  <si>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</si>
  <si>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</si>
  <si>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</si>
  <si>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</si>
  <si>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</si>
  <si>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</si>
  <si>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</si>
  <si>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</si>
  <si>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</si>
  <si>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</si>
  <si>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</si>
  <si>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</si>
  <si>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</si>
  <si>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</si>
  <si>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</si>
  <si>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</si>
  <si>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</si>
  <si>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</si>
  <si>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</si>
  <si>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</si>
  <si>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</si>
  <si>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</si>
  <si>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</si>
  <si>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</si>
  <si>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</si>
  <si>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</si>
  <si>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</si>
  <si>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</si>
  <si>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</si>
  <si>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</si>
  <si>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</si>
  <si>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</si>
  <si>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</si>
  <si>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</si>
  <si>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</si>
  <si>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</si>
  <si>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</si>
  <si>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</si>
  <si>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</si>
  <si>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</si>
  <si>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</si>
  <si>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</si>
  <si>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</si>
  <si>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</si>
  <si>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</si>
  <si>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</si>
  <si>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</si>
  <si>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</si>
  <si>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</si>
  <si>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</si>
  <si>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</si>
  <si>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</si>
  <si>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</si>
  <si>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</si>
  <si>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</si>
  <si>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</si>
  <si>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</si>
  <si>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</si>
  <si>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</si>
  <si>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</si>
  <si>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</si>
  <si>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</si>
  <si>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</si>
  <si>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</si>
  <si>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</si>
  <si>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</si>
  <si>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</si>
  <si>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</si>
  <si>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</si>
  <si>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</si>
  <si>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</si>
  <si>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</si>
  <si>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</si>
  <si>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</si>
  <si>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</si>
  <si>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</si>
  <si>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</si>
  <si>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</si>
  <si>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</si>
  <si>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</si>
  <si>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</si>
  <si>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</si>
  <si>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</si>
  <si>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</si>
  <si>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</si>
  <si>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</si>
  <si>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</si>
  <si>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</si>
  <si>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</si>
  <si>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</si>
  <si>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</si>
  <si>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</si>
  <si>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</si>
  <si>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</si>
  <si>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</si>
  <si>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</si>
  <si>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</si>
  <si>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</si>
  <si>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</si>
  <si>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</si>
  <si>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</si>
  <si>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</si>
  <si>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</si>
  <si>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</si>
  <si>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</si>
  <si>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</si>
  <si>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</si>
  <si>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</si>
  <si>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</si>
  <si>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</si>
  <si>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</si>
  <si>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</si>
  <si>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</si>
  <si>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</si>
  <si>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</si>
  <si>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</si>
  <si>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</si>
  <si>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</si>
  <si>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</si>
  <si>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</si>
  <si>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</si>
  <si>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</si>
  <si>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</si>
  <si>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</si>
  <si>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</si>
  <si>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</si>
  <si>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</si>
  <si>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</si>
  <si>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</si>
  <si>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</si>
  <si>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</si>
  <si>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</si>
  <si>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</si>
  <si>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</si>
  <si>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</si>
  <si>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</si>
  <si>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</si>
  <si>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</si>
  <si>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</si>
  <si>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</si>
  <si>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</si>
  <si>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</si>
  <si>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</si>
  <si>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</si>
  <si>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</si>
  <si>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</si>
  <si>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</si>
  <si>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</si>
  <si>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</si>
  <si>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</si>
  <si>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</si>
  <si>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</si>
  <si>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</si>
  <si>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</si>
  <si>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</si>
  <si>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</si>
  <si>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</si>
  <si>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</si>
  <si>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</si>
  <si>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</si>
  <si>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</si>
  <si>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</si>
  <si>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</si>
  <si>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</si>
  <si>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</si>
  <si>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</si>
  <si>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</si>
  <si>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</si>
  <si>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</si>
  <si>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</si>
  <si>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</si>
  <si>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</si>
  <si>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</si>
  <si>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</si>
  <si>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</si>
  <si>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</si>
  <si>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</si>
  <si>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</si>
  <si>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</si>
  <si>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</si>
  <si>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</si>
  <si>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</si>
  <si>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</si>
  <si>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</si>
  <si>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</si>
  <si>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</si>
  <si>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</si>
  <si>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</si>
  <si>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</si>
  <si>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</si>
  <si>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</si>
  <si>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</si>
  <si>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</si>
  <si>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</si>
  <si>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</si>
  <si>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</si>
  <si>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</si>
  <si>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</si>
  <si>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</si>
  <si>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</si>
  <si>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</si>
  <si>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</si>
  <si>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</si>
  <si>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</si>
  <si>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</si>
  <si>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</si>
  <si>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</si>
  <si>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</si>
  <si>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</si>
  <si>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</si>
  <si>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</si>
  <si>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</si>
  <si>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</si>
  <si>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</si>
  <si>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</si>
  <si>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</si>
  <si>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</si>
  <si>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</si>
  <si>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</si>
  <si>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</si>
  <si>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</si>
  <si>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</si>
  <si>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</si>
  <si>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</si>
  <si>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</si>
  <si>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</si>
  <si>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</si>
  <si>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</si>
  <si>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</si>
  <si>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</si>
  <si>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</si>
  <si>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</si>
  <si>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</si>
  <si>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</si>
  <si>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</si>
  <si>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</si>
  <si>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</si>
  <si>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</si>
  <si>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</si>
  <si>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</si>
  <si>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</si>
  <si>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</si>
  <si>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</si>
  <si>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</si>
  <si>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</si>
  <si>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</si>
  <si>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</si>
  <si>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</si>
  <si>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</si>
  <si>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</si>
  <si>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</si>
  <si>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</si>
  <si>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</si>
  <si>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</si>
  <si>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</si>
  <si>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</si>
  <si>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</si>
  <si>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</si>
  <si>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</si>
  <si>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</si>
  <si>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</si>
  <si>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</si>
  <si>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</si>
  <si>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</si>
  <si>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</si>
  <si>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</si>
  <si>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</si>
  <si>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</si>
  <si>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</si>
  <si>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</si>
  <si>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</si>
  <si>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</si>
  <si>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</si>
  <si>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</si>
  <si>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</si>
  <si>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</si>
  <si>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</si>
  <si>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</si>
  <si>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</si>
  <si>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</si>
  <si>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</si>
  <si>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</si>
  <si>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</si>
  <si>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</si>
  <si>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</si>
  <si>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</si>
  <si>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</si>
  <si>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</si>
  <si>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</si>
  <si>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</si>
  <si>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</si>
  <si>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</si>
  <si>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</si>
  <si>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</si>
  <si>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</si>
  <si>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</si>
  <si>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</si>
  <si>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</si>
  <si>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</si>
  <si>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</si>
  <si>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</si>
  <si>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</si>
  <si>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</si>
  <si>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</si>
  <si>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</si>
  <si>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</si>
  <si>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</si>
  <si>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</si>
  <si>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</si>
  <si>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</si>
  <si>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</si>
  <si>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</si>
  <si>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</si>
  <si>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</si>
  <si>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</si>
  <si>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</si>
  <si>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</si>
  <si>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</si>
  <si>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</si>
  <si>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</si>
  <si>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</si>
  <si>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</si>
  <si>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</si>
  <si>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</si>
  <si>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</si>
  <si>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</si>
  <si>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</si>
  <si>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</si>
  <si>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</si>
  <si>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</si>
  <si>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</si>
  <si>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</si>
  <si>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</si>
  <si>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</si>
  <si>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</si>
  <si>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</si>
  <si>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</si>
  <si>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</si>
  <si>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</si>
  <si>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</si>
  <si>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</si>
  <si>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</si>
  <si>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</si>
  <si>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</si>
  <si>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</si>
  <si>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</si>
  <si>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</si>
  <si>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</si>
  <si>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</si>
  <si>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</si>
  <si>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</si>
  <si>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</si>
  <si>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</si>
  <si>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</si>
  <si>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</si>
  <si>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</si>
  <si>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</si>
  <si>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</si>
  <si>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</si>
  <si>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</si>
  <si>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</si>
  <si>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</si>
  <si>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</si>
  <si>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</si>
  <si>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</si>
  <si>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</si>
  <si>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</si>
  <si>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</si>
  <si>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</si>
  <si>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</si>
  <si>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</si>
  <si>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</si>
  <si>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</si>
  <si>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</si>
  <si>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</si>
  <si>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</si>
  <si>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</si>
  <si>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</si>
  <si>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</si>
  <si>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</si>
  <si>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</si>
  <si>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</si>
  <si>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</si>
  <si>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</si>
  <si>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</si>
  <si>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</si>
  <si>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</si>
  <si>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</si>
  <si>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</si>
  <si>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</si>
  <si>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</si>
  <si>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</si>
  <si>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</si>
  <si>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</si>
  <si>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</si>
  <si>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</si>
  <si>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</si>
  <si>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</si>
  <si>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</si>
  <si>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</si>
  <si>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</si>
  <si>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</si>
  <si>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</si>
  <si>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</si>
  <si>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</si>
  <si>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</si>
  <si>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</si>
  <si>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</si>
  <si>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</si>
  <si>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</si>
  <si>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</si>
  <si>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</si>
  <si>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</si>
  <si>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</si>
  <si>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</si>
  <si>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</si>
  <si>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</si>
  <si>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</si>
  <si>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</si>
  <si>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</si>
  <si>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</si>
  <si>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</si>
  <si>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</si>
  <si>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</si>
  <si>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</si>
  <si>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</si>
  <si>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</si>
  <si>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</si>
  <si>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</si>
  <si>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</si>
  <si>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</si>
  <si>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</si>
  <si>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</si>
  <si>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</si>
  <si>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</si>
  <si>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</si>
  <si>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</si>
  <si>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</si>
  <si>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</si>
  <si>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</si>
  <si>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</si>
  <si>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</si>
  <si>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</si>
  <si>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</si>
  <si>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</si>
  <si>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</si>
  <si>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</si>
  <si>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</si>
  <si>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</si>
  <si>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</si>
  <si>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</si>
  <si>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</si>
  <si>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</si>
  <si>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</si>
  <si>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</si>
  <si>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</si>
  <si>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</si>
  <si>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</si>
  <si>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</si>
  <si>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</si>
  <si>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</si>
  <si>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</si>
  <si>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</si>
  <si>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</si>
  <si>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</si>
  <si>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</si>
  <si>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</si>
  <si>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</si>
  <si>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</si>
  <si>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</si>
  <si>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</si>
  <si>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</si>
  <si>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</si>
  <si>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</si>
  <si>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</si>
  <si>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</si>
  <si>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</si>
  <si>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</si>
  <si>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</si>
  <si>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</si>
  <si>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</si>
  <si>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</si>
  <si>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</si>
  <si>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</si>
  <si>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</si>
  <si>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</si>
  <si>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</si>
  <si>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</si>
  <si>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</si>
  <si>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</si>
  <si>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</si>
  <si>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</si>
  <si>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</si>
  <si>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</si>
  <si>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</si>
  <si>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</si>
  <si>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</si>
  <si>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</si>
  <si>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</si>
  <si>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</si>
  <si>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</si>
  <si>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</si>
  <si>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</si>
  <si>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</si>
  <si>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</si>
  <si>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</si>
  <si>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</si>
  <si>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</si>
  <si>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</si>
  <si>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</si>
  <si>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</si>
  <si>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</si>
  <si>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</si>
  <si>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</si>
  <si>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</si>
  <si>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</si>
  <si>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</si>
  <si>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</si>
  <si>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</si>
  <si>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</si>
  <si>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</si>
  <si>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</si>
  <si>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</si>
  <si>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</si>
  <si>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</si>
  <si>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</si>
  <si>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</si>
  <si>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</si>
  <si>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</si>
  <si>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</si>
  <si>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</si>
  <si>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</si>
  <si>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</si>
  <si>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</si>
  <si>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</si>
  <si>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</si>
  <si>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</si>
  <si>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</si>
  <si>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</si>
  <si>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</si>
  <si>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</si>
  <si>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</si>
  <si>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</si>
  <si>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</si>
  <si>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</si>
  <si>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</si>
  <si>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</si>
  <si>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</si>
  <si>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</si>
  <si>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</si>
  <si>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</si>
  <si>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</si>
  <si>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</si>
  <si>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</si>
  <si>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</si>
  <si>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</si>
  <si>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</si>
  <si>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</si>
  <si>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</si>
  <si>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</si>
  <si>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</si>
  <si>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</si>
  <si>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</si>
  <si>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</si>
  <si>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</si>
  <si>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</si>
  <si>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</si>
  <si>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</si>
  <si>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</si>
  <si>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</si>
  <si>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</si>
  <si>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</si>
  <si>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</si>
  <si>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</si>
  <si>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</si>
  <si>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</si>
  <si>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</si>
  <si>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</si>
  <si>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</si>
  <si>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</si>
  <si>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</si>
  <si>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</si>
  <si>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</si>
  <si>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</si>
  <si>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</si>
  <si>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</si>
  <si>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</si>
  <si>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</si>
  <si>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</si>
  <si>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</si>
  <si>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</si>
  <si>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</si>
  <si>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</si>
  <si>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</si>
  <si>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</si>
  <si>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</si>
  <si>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</si>
  <si>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</si>
  <si>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</si>
  <si>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</si>
  <si>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</si>
  <si>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</si>
  <si>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</si>
  <si>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</si>
  <si>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</si>
  <si>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</si>
  <si>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</si>
  <si>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</si>
  <si>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</si>
  <si>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</si>
  <si>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</si>
  <si>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</si>
  <si>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</si>
  <si>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</si>
  <si>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</si>
  <si>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</si>
  <si>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</si>
  <si>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</si>
  <si>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</si>
  <si>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</si>
  <si>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</si>
  <si>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</si>
  <si>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</si>
  <si>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</si>
  <si>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</si>
  <si>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</si>
  <si>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</si>
  <si>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</si>
  <si>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</si>
  <si>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</si>
  <si>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</si>
  <si>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</si>
  <si>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</si>
  <si>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</si>
  <si>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</si>
  <si>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</si>
  <si>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</si>
  <si>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</si>
  <si>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</si>
  <si>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</si>
  <si>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</si>
  <si>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</si>
  <si>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</si>
  <si>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</si>
  <si>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</si>
  <si>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</si>
  <si>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</si>
  <si>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</si>
  <si>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</si>
  <si>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</si>
  <si>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</si>
  <si>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</si>
  <si>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</si>
  <si>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</si>
  <si>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</si>
  <si>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</si>
  <si>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</si>
  <si>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</si>
  <si>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</si>
  <si>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</si>
  <si>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</si>
  <si>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</si>
  <si>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</si>
  <si>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</si>
  <si>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</si>
  <si>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</si>
  <si>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</si>
  <si>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</si>
  <si>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</si>
  <si>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</si>
  <si>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</si>
  <si>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</si>
  <si>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</si>
  <si>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</si>
  <si>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</si>
  <si>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</si>
  <si>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</si>
  <si>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</si>
  <si>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</si>
  <si>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</si>
  <si>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</si>
  <si>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</si>
  <si>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</si>
  <si>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</si>
  <si>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</si>
  <si>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</si>
  <si>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</si>
  <si>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</si>
  <si>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</si>
  <si>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</si>
  <si>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</si>
  <si>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</si>
  <si>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</si>
  <si>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</si>
  <si>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</si>
  <si>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</si>
  <si>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</si>
  <si>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</si>
  <si>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</si>
  <si>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</si>
  <si>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</si>
  <si>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</si>
  <si>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</si>
  <si>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</si>
  <si>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</si>
  <si>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</si>
  <si>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</si>
  <si>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</si>
  <si>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</si>
  <si>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</si>
  <si>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</si>
  <si>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</si>
  <si>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</si>
  <si>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</si>
  <si>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</si>
  <si>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</si>
  <si>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</si>
  <si>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</si>
  <si>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</si>
  <si>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</si>
  <si>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</si>
  <si>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</si>
  <si>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</si>
  <si>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</si>
  <si>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</si>
  <si>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</si>
  <si>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</si>
  <si>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</si>
  <si>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</si>
  <si>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</si>
  <si>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</si>
  <si>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</si>
  <si>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</si>
  <si>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</si>
  <si>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</si>
  <si>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</si>
  <si>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</si>
  <si>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</si>
  <si>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</si>
  <si>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</si>
  <si>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</si>
  <si>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</si>
  <si>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</si>
  <si>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</si>
  <si>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</si>
  <si>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</si>
  <si>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</si>
  <si>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</si>
  <si>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</si>
  <si>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</si>
  <si>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</si>
  <si>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</si>
  <si>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</si>
  <si>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</si>
  <si>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</si>
  <si>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</si>
  <si>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</si>
  <si>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</si>
  <si>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</si>
  <si>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</si>
  <si>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</si>
  <si>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</si>
  <si>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</si>
  <si>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</si>
  <si>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</si>
  <si>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</si>
  <si>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</si>
  <si>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</si>
  <si>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</si>
  <si>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</si>
  <si>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</si>
  <si>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</si>
  <si>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</si>
  <si>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</si>
  <si>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</si>
  <si>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</si>
  <si>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</si>
  <si>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</si>
  <si>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</si>
  <si>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</si>
  <si>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</si>
  <si>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</si>
  <si>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</si>
  <si>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</si>
  <si>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</si>
  <si>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</si>
  <si>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</si>
  <si>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</si>
  <si>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</si>
  <si>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</si>
  <si>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</si>
  <si>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</si>
  <si>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</si>
  <si>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</si>
  <si>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</si>
  <si>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</si>
  <si>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</si>
  <si>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</si>
  <si>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</si>
  <si>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</si>
  <si>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</si>
  <si>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</si>
  <si>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</si>
  <si>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</si>
  <si>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</si>
  <si>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</si>
  <si>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</si>
  <si>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</si>
  <si>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</si>
  <si>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</si>
  <si>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</si>
  <si>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</si>
  <si>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</si>
  <si>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</si>
  <si>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</si>
  <si>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</si>
  <si>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</si>
  <si>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</si>
  <si>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</si>
  <si>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</si>
  <si>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</si>
  <si>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</si>
  <si>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</si>
  <si>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</si>
  <si>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</si>
  <si>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</si>
  <si>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</si>
  <si>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</si>
  <si>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</si>
  <si>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</si>
  <si>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</si>
  <si>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</si>
  <si>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</si>
  <si>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</si>
  <si>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</si>
  <si>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</si>
  <si>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</si>
  <si>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</si>
  <si>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</si>
  <si>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</si>
  <si>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</si>
  <si>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</si>
  <si>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</si>
  <si>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</si>
  <si>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</si>
  <si>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</si>
  <si>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</si>
  <si>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</si>
  <si>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</si>
  <si>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</si>
  <si>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</si>
  <si>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</si>
  <si>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</si>
  <si>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</si>
  <si>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</si>
  <si>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</si>
  <si>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</si>
  <si>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</si>
  <si>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</si>
  <si>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</si>
  <si>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</si>
  <si>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</si>
  <si>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</si>
  <si>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</si>
  <si>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</si>
  <si>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</si>
  <si>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</si>
  <si>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</si>
  <si>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</si>
  <si>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</si>
  <si>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</si>
  <si>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</si>
  <si>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</si>
  <si>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</si>
  <si>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</si>
  <si>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</si>
  <si>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</si>
  <si>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</si>
  <si>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</si>
  <si>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</si>
  <si>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</si>
  <si>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</si>
  <si>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</si>
  <si>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</si>
  <si>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</si>
  <si>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</si>
  <si>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</si>
  <si>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</si>
  <si>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</si>
  <si>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</si>
  <si>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</si>
  <si>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</si>
  <si>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</si>
  <si>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</si>
  <si>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</si>
  <si>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</si>
  <si>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</si>
  <si>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</si>
  <si>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</si>
  <si>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</si>
  <si>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</si>
  <si>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</si>
  <si>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</si>
  <si>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</si>
  <si>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</si>
  <si>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</si>
  <si>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</si>
  <si>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</si>
  <si>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</si>
  <si>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</si>
  <si>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</si>
  <si>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</si>
  <si>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</si>
  <si>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</si>
  <si>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</si>
  <si>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</si>
  <si>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</si>
  <si>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</si>
  <si>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</si>
  <si>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</si>
  <si>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</si>
  <si>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</si>
  <si>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</si>
  <si>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</si>
  <si>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</si>
  <si>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</si>
  <si>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</si>
  <si>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</si>
  <si>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</si>
  <si>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</si>
  <si>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</si>
  <si>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</si>
  <si>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</si>
  <si>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</si>
  <si>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</si>
  <si>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</si>
  <si>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</si>
  <si>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</si>
  <si>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</si>
  <si>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</si>
  <si>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</si>
  <si>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</si>
  <si>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</si>
  <si>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</si>
  <si>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</si>
  <si>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</si>
  <si>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</si>
  <si>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</si>
  <si>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</si>
  <si>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</si>
  <si>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</si>
  <si>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</si>
  <si>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</si>
  <si>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</si>
  <si>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</si>
  <si>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</si>
  <si>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</si>
  <si>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</si>
  <si>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</si>
  <si>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</si>
  <si>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</si>
  <si>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</si>
  <si>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</si>
  <si>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</si>
  <si>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</si>
  <si>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</si>
  <si>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</si>
  <si>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</si>
  <si>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</si>
  <si>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</si>
  <si>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</si>
  <si>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</si>
  <si>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</si>
  <si>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</si>
  <si>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</si>
  <si>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</si>
  <si>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</si>
  <si>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</si>
  <si>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</si>
  <si>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</si>
  <si>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</si>
  <si>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</si>
  <si>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</si>
  <si>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</si>
  <si>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</si>
  <si>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</si>
  <si>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</si>
  <si>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</si>
  <si>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</si>
  <si>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</si>
  <si>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</si>
  <si>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</si>
  <si>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</si>
  <si>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</si>
  <si>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</si>
  <si>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</si>
  <si>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</si>
  <si>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</si>
  <si>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</si>
  <si>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</si>
  <si>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</si>
  <si>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</si>
  <si>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</si>
  <si>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</si>
  <si>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</si>
  <si>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</si>
  <si>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</si>
  <si>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</si>
  <si>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</si>
  <si>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</si>
  <si>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</si>
  <si>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</si>
  <si>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</si>
  <si>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</si>
  <si>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</si>
  <si>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</si>
  <si>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</si>
  <si>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</si>
  <si>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</si>
  <si>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</si>
  <si>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</si>
  <si>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</si>
  <si>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</si>
  <si>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</si>
  <si>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</si>
  <si>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</si>
  <si>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</si>
  <si>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</si>
  <si>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</si>
  <si>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</si>
  <si>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</si>
  <si>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</si>
  <si>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</si>
  <si>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</si>
  <si>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</si>
  <si>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</si>
  <si>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</si>
  <si>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</si>
  <si>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</si>
  <si>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</si>
  <si>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</si>
  <si>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</si>
  <si>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</si>
  <si>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</si>
  <si>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</si>
  <si>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</si>
  <si>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</si>
  <si>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</si>
  <si>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</si>
  <si>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</si>
  <si>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</si>
  <si>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</si>
  <si>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</si>
  <si>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</si>
  <si>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</si>
  <si>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</si>
  <si>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</si>
  <si>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</si>
  <si>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</si>
  <si>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</si>
  <si>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</si>
  <si>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</si>
  <si>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</si>
  <si>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</si>
  <si>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</si>
  <si>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</si>
  <si>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</si>
  <si>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</si>
  <si>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</si>
  <si>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</si>
  <si>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</si>
  <si>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</si>
  <si>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</si>
  <si>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</si>
  <si>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</si>
  <si>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</si>
  <si>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</si>
  <si>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</si>
  <si>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</si>
  <si>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</si>
  <si>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</si>
  <si>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</si>
  <si>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</si>
  <si>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</si>
  <si>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</si>
  <si>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</si>
  <si>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</si>
  <si>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</si>
  <si>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</si>
  <si>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</si>
  <si>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</si>
  <si>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</si>
  <si>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</si>
  <si>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</si>
  <si>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</si>
  <si>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</si>
  <si>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</si>
  <si>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</si>
  <si>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</si>
  <si>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</si>
  <si>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</si>
  <si>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</si>
  <si>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</si>
  <si>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</si>
  <si>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</si>
  <si>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</si>
  <si>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</si>
  <si>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</si>
  <si>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</si>
  <si>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</si>
  <si>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</si>
  <si>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</si>
  <si>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</si>
  <si>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</si>
  <si>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</si>
  <si>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</si>
  <si>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</si>
  <si>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</si>
  <si>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</si>
  <si>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</si>
  <si>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</si>
  <si>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</si>
  <si>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</si>
  <si>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</si>
  <si>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</si>
  <si>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</si>
  <si>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</si>
  <si>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</si>
  <si>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</si>
  <si>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</si>
  <si>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</si>
  <si>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</si>
  <si>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</si>
  <si>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</si>
  <si>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</si>
  <si>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</si>
  <si>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</si>
  <si>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</si>
  <si>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</si>
  <si>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</si>
  <si>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</si>
  <si>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</si>
  <si>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</si>
  <si>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</si>
  <si>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</si>
  <si>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</si>
  <si>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</si>
  <si>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</si>
  <si>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</si>
  <si>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</si>
  <si>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</si>
  <si>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</si>
  <si>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</si>
  <si>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</si>
  <si>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</si>
  <si>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</si>
  <si>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</si>
  <si>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</si>
  <si>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</si>
  <si>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</si>
  <si>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</si>
  <si>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</si>
  <si>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</si>
  <si>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</si>
  <si>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</si>
  <si>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</si>
  <si>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</si>
  <si>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</si>
  <si>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</si>
  <si>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</si>
  <si>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</si>
  <si>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</si>
  <si>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</si>
  <si>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</si>
  <si>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</si>
  <si>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</si>
  <si>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</si>
  <si>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</si>
  <si>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</si>
  <si>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</si>
  <si>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</si>
  <si>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</si>
  <si>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</si>
  <si>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</si>
  <si>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</si>
  <si>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</si>
  <si>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</si>
  <si>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</si>
  <si>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</si>
  <si>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</si>
  <si>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</si>
  <si>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</si>
  <si>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</si>
  <si>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</si>
  <si>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</si>
  <si>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</si>
  <si>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</si>
  <si>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</si>
  <si>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</si>
  <si>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</si>
  <si>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</si>
  <si>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</si>
  <si>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</si>
  <si>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</si>
  <si>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</si>
  <si>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</si>
  <si>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</si>
  <si>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</si>
  <si>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</si>
  <si>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</si>
  <si>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</si>
  <si>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</si>
  <si>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</si>
  <si>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</si>
  <si>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</si>
  <si>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</si>
  <si>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</si>
  <si>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</si>
  <si>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</si>
  <si>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</si>
  <si>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</si>
  <si>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</si>
  <si>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</si>
  <si>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</si>
  <si>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</si>
  <si>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</si>
  <si>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</si>
  <si>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</si>
  <si>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</si>
  <si>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</si>
  <si>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</si>
  <si>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</si>
  <si>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</si>
  <si>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</si>
  <si>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</si>
  <si>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</si>
  <si>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</si>
  <si>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</si>
  <si>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</si>
  <si>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</si>
  <si>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</si>
  <si>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</si>
  <si>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</si>
  <si>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</si>
  <si>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</si>
  <si>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</si>
  <si>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</si>
  <si>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</si>
  <si>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</si>
  <si>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</si>
  <si>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</si>
  <si>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</si>
  <si>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</si>
  <si>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</si>
  <si>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</si>
  <si>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</si>
  <si>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</si>
  <si>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</si>
  <si>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</si>
  <si>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</si>
  <si>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</si>
  <si>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</si>
  <si>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</si>
  <si>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</si>
  <si>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</si>
  <si>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</si>
  <si>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</si>
  <si>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</si>
  <si>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</si>
  <si>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</si>
  <si>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</si>
  <si>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</si>
  <si>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</si>
  <si>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</si>
  <si>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</si>
  <si>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</si>
  <si>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</si>
  <si>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</si>
  <si>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</si>
  <si>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</si>
  <si>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</si>
  <si>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</si>
  <si>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</si>
  <si>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</si>
  <si>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</si>
  <si>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</si>
  <si>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</si>
  <si>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</si>
  <si>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</si>
  <si>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</si>
  <si>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</si>
  <si>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</si>
  <si>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</si>
  <si>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</si>
  <si>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</si>
  <si>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</si>
  <si>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</si>
  <si>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</si>
  <si>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</si>
  <si>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</si>
  <si>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</si>
  <si>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</si>
  <si>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</si>
  <si>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</si>
  <si>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</si>
  <si>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</si>
  <si>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</si>
  <si>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</si>
  <si>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</si>
  <si>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</si>
  <si>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</si>
  <si>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</si>
  <si>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</si>
  <si>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</si>
  <si>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</si>
  <si>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</si>
  <si>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</si>
  <si>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</si>
  <si>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</si>
  <si>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</si>
  <si>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</si>
  <si>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</si>
  <si>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</si>
  <si>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</si>
  <si>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</si>
  <si>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</si>
  <si>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</si>
  <si>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</si>
  <si>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</si>
  <si>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</si>
  <si>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</si>
  <si>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</si>
  <si>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</si>
  <si>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</si>
  <si>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</si>
  <si>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</si>
  <si>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</si>
  <si>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</si>
  <si>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</si>
  <si>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</si>
  <si>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</si>
  <si>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</si>
  <si>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</si>
  <si>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</si>
  <si>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</si>
  <si>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</si>
  <si>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</si>
  <si>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</si>
  <si>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</si>
  <si>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</si>
  <si>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</si>
  <si>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</si>
  <si>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</si>
  <si>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</si>
  <si>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</si>
  <si>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</si>
  <si>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</si>
  <si>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</si>
  <si>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</si>
  <si>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</si>
  <si>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</si>
  <si>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</si>
  <si>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</si>
  <si>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</si>
  <si>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</si>
  <si>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</si>
  <si>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</si>
  <si>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</si>
  <si>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</si>
  <si>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</si>
  <si>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</si>
  <si>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</si>
  <si>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</si>
  <si>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</si>
  <si>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</si>
  <si>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</si>
  <si>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</si>
  <si>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</si>
  <si>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</si>
  <si>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</si>
  <si>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</si>
  <si>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</si>
  <si>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</si>
  <si>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</si>
  <si>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</si>
  <si>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</si>
  <si>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</si>
  <si>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</si>
  <si>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</si>
  <si>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</si>
  <si>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</si>
  <si>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</si>
  <si>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</si>
  <si>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</si>
  <si>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</si>
  <si>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</si>
  <si>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</si>
  <si>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</si>
  <si>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</si>
  <si>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</si>
  <si>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</si>
  <si>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</si>
  <si>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</si>
  <si>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</si>
  <si>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</si>
  <si>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</si>
  <si>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</si>
  <si>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</si>
  <si>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</si>
  <si>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</si>
  <si>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</si>
  <si>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</si>
  <si>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</si>
  <si>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</si>
  <si>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</si>
  <si>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</si>
  <si>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</si>
  <si>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</si>
  <si>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</si>
  <si>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</si>
  <si>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</si>
  <si>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</si>
  <si>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</si>
  <si>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</si>
  <si>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</si>
  <si>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</si>
  <si>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</si>
  <si>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</si>
  <si>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</si>
  <si>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</si>
  <si>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</si>
  <si>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</si>
  <si>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</si>
  <si>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</si>
  <si>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</si>
  <si>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</si>
  <si>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</si>
  <si>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</si>
  <si>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</si>
  <si>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</si>
  <si>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</si>
  <si>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</si>
  <si>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</si>
  <si>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</si>
  <si>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</si>
  <si>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</si>
  <si>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</si>
  <si>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</si>
  <si>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</si>
  <si>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</si>
  <si>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</si>
  <si>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</si>
  <si>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</si>
  <si>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</si>
  <si>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</si>
  <si>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</si>
  <si>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</si>
  <si>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</si>
  <si>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</si>
  <si>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</si>
  <si>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</si>
  <si>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</si>
  <si>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</si>
  <si>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</si>
  <si>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</si>
  <si>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</si>
  <si>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</si>
  <si>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</si>
  <si>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</si>
  <si>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</si>
  <si>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</si>
  <si>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</si>
  <si>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</si>
  <si>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</si>
  <si>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</si>
  <si>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</si>
  <si>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</si>
  <si>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</si>
  <si>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</si>
  <si>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</si>
  <si>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</si>
  <si>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</si>
  <si>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</si>
  <si>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</si>
  <si>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</si>
  <si>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</si>
  <si>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</si>
  <si>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</si>
  <si>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</si>
  <si>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</si>
  <si>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</si>
  <si>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</si>
  <si>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</si>
  <si>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</si>
  <si>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</si>
  <si>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</si>
  <si>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</si>
  <si>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</si>
  <si>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</si>
  <si>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</si>
  <si>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</si>
  <si>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</si>
  <si>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</si>
  <si>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</si>
  <si>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</si>
  <si>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</si>
  <si>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</si>
  <si>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</si>
  <si>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</si>
  <si>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</si>
  <si>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</si>
  <si>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</si>
  <si>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</si>
  <si>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</si>
  <si>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</si>
  <si>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</si>
  <si>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</si>
  <si>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</si>
  <si>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</si>
  <si>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</si>
  <si>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</si>
  <si>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</si>
  <si>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</si>
  <si>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</si>
  <si>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</si>
  <si>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</si>
  <si>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</si>
  <si>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</si>
  <si>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</si>
  <si>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</si>
  <si>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</si>
  <si>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</si>
  <si>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</si>
  <si>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</si>
  <si>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</si>
  <si>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</si>
  <si>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</si>
  <si>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</si>
  <si>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</si>
  <si>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</si>
  <si>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</si>
  <si>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</si>
  <si>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</si>
  <si>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</si>
  <si>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</si>
  <si>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</si>
  <si>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</si>
  <si>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</si>
  <si>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</si>
  <si>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</si>
  <si>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</si>
  <si>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</si>
  <si>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</si>
  <si>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</si>
  <si>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</si>
  <si>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</si>
  <si>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</si>
  <si>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</si>
  <si>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</si>
  <si>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</si>
  <si>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</si>
  <si>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</si>
  <si>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</si>
  <si>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</si>
  <si>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</si>
  <si>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</si>
  <si>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</si>
  <si>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</si>
  <si>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</si>
  <si>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</si>
  <si>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</si>
  <si>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</si>
  <si>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</si>
  <si>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</si>
  <si>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</si>
  <si>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</si>
  <si>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</si>
  <si>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</si>
  <si>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</si>
  <si>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</si>
  <si>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</si>
  <si>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</si>
  <si>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</si>
  <si>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</si>
  <si>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</si>
  <si>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</si>
  <si>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</si>
  <si>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</si>
  <si>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</si>
  <si>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</si>
  <si>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</si>
  <si>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</si>
  <si>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</si>
  <si>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</si>
  <si>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</si>
  <si>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</si>
  <si>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</si>
  <si>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</si>
  <si>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</si>
  <si>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</si>
  <si>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</si>
  <si>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</si>
  <si>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</si>
  <si>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</si>
  <si>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</si>
  <si>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</si>
  <si>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</si>
  <si>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</si>
  <si>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</si>
  <si>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</si>
  <si>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</si>
  <si>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</si>
  <si>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</si>
  <si>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</si>
  <si>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</si>
  <si>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</si>
  <si>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</si>
  <si>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</si>
  <si>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</si>
  <si>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</si>
  <si>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</si>
  <si>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</si>
  <si>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</si>
  <si>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</si>
  <si>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</si>
  <si>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</si>
  <si>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</si>
  <si>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</si>
  <si>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</si>
  <si>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</si>
  <si>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</si>
  <si>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</si>
  <si>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</si>
  <si>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</si>
  <si>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</si>
  <si>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</si>
  <si>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</si>
  <si>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</si>
  <si>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</si>
  <si>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</si>
  <si>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</si>
  <si>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</si>
  <si>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</si>
  <si>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</si>
  <si>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</si>
  <si>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</si>
  <si>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</si>
  <si>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</si>
  <si>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</si>
  <si>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</si>
  <si>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</si>
  <si>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</si>
  <si>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</si>
  <si>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</si>
  <si>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</si>
  <si>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</si>
  <si>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</si>
  <si>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</si>
  <si>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</si>
  <si>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</si>
  <si>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</si>
  <si>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</si>
  <si>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</si>
  <si>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</si>
  <si>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</si>
  <si>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</si>
  <si>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</si>
  <si>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</si>
  <si>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</si>
  <si>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</si>
  <si>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</si>
  <si>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</si>
  <si>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</si>
  <si>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</si>
  <si>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</si>
  <si>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</si>
  <si>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</si>
  <si>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</si>
  <si>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</si>
  <si>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</si>
  <si>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</si>
  <si>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</si>
  <si>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</si>
  <si>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</si>
  <si>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</si>
  <si>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</si>
  <si>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</si>
  <si>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</si>
  <si>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</si>
  <si>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</si>
  <si>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</si>
  <si>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</si>
  <si>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</si>
  <si>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</si>
  <si>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</si>
  <si>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</si>
  <si>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</si>
  <si>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</si>
  <si>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</si>
  <si>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</si>
  <si>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</si>
  <si>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</si>
  <si>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</si>
  <si>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</si>
  <si>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</si>
  <si>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</si>
  <si>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</si>
  <si>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</si>
  <si>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</si>
  <si>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</si>
  <si>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</si>
  <si>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</si>
  <si>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</si>
  <si>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</si>
  <si>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</si>
  <si>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</si>
  <si>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</si>
  <si>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</si>
  <si>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</si>
  <si>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</si>
  <si>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</si>
  <si>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</si>
  <si>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</si>
  <si>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</si>
  <si>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</si>
  <si>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</si>
  <si>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</si>
  <si>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</si>
  <si>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</si>
  <si>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</si>
  <si>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</si>
  <si>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</si>
  <si>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</si>
  <si>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</si>
  <si>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</si>
  <si>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</si>
  <si>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</si>
  <si>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</si>
  <si>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</si>
  <si>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</si>
  <si>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</si>
  <si>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</si>
  <si>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</si>
  <si>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</si>
  <si>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</si>
  <si>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</si>
  <si>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</si>
  <si>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</si>
  <si>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</si>
  <si>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</si>
  <si>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</si>
  <si>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</si>
  <si>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</si>
  <si>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</si>
  <si>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</si>
  <si>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</si>
  <si>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</si>
  <si>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</si>
  <si>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</si>
  <si>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</si>
  <si>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</si>
  <si>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</si>
  <si>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</si>
  <si>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</si>
  <si>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</si>
  <si>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</si>
  <si>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</si>
  <si>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</si>
  <si>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</si>
  <si>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</si>
  <si>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</si>
  <si>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</si>
  <si>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</si>
  <si>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</si>
  <si>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</si>
  <si>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</si>
  <si>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</si>
  <si>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</si>
  <si>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</si>
  <si>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</si>
  <si>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</si>
  <si>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</si>
  <si>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</si>
  <si>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</si>
  <si>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</si>
  <si>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</si>
  <si>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</si>
  <si>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</si>
  <si>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</si>
  <si>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</si>
  <si>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</si>
  <si>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</si>
  <si>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</si>
  <si>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</si>
  <si>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</si>
  <si>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</si>
  <si>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</si>
  <si>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</si>
  <si>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</si>
  <si>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</si>
  <si>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</si>
  <si>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</si>
  <si>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</si>
  <si>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</si>
  <si>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</si>
  <si>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</si>
  <si>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</si>
  <si>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</si>
  <si>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</si>
  <si>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</si>
  <si>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</si>
  <si>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</si>
  <si>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</si>
  <si>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</si>
  <si>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</si>
  <si>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</si>
  <si>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</si>
  <si>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</si>
  <si>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</si>
  <si>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</si>
  <si>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</si>
  <si>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</si>
  <si>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</si>
  <si>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</si>
  <si>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</si>
  <si>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</si>
  <si>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</si>
  <si>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</si>
  <si>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</si>
  <si>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</si>
  <si>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</si>
  <si>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</si>
  <si>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</si>
  <si>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</si>
  <si>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</si>
  <si>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</si>
  <si>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</si>
  <si>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</si>
  <si>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</si>
  <si>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</si>
  <si>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</si>
  <si>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</si>
  <si>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</si>
  <si>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</si>
  <si>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</si>
  <si>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</si>
  <si>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</si>
  <si>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</si>
  <si>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</si>
  <si>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</si>
  <si>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</si>
  <si>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</si>
  <si>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</si>
  <si>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</si>
  <si>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</si>
  <si>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</si>
  <si>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</si>
  <si>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</si>
  <si>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</si>
  <si>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</si>
  <si>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</si>
  <si>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</si>
  <si>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</si>
  <si>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</si>
  <si>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</si>
  <si>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</si>
  <si>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</si>
  <si>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</si>
  <si>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</si>
  <si>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</si>
  <si>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</si>
  <si>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</si>
  <si>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</si>
  <si>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</si>
  <si>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</si>
  <si>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</si>
  <si>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</si>
  <si>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</si>
  <si>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</si>
  <si>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</si>
  <si>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</si>
  <si>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</si>
  <si>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</si>
  <si>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</si>
  <si>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</si>
  <si>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</si>
  <si>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</si>
  <si>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</si>
  <si>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</si>
  <si>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</si>
  <si>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</si>
  <si>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</si>
  <si>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</si>
  <si>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</si>
  <si>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</si>
  <si>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</si>
  <si>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</si>
  <si>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</si>
  <si>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</si>
  <si>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</si>
  <si>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</si>
  <si>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</si>
  <si>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</si>
  <si>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</si>
  <si>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</si>
  <si>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</si>
  <si>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</si>
  <si>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</si>
  <si>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</si>
  <si>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</si>
  <si>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</si>
  <si>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</si>
  <si>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</si>
  <si>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</si>
  <si>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</si>
  <si>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</si>
  <si>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</si>
  <si>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</si>
  <si>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</si>
  <si>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</si>
  <si>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</si>
  <si>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</si>
  <si>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</si>
  <si>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</si>
  <si>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</si>
  <si>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</si>
  <si>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</si>
  <si>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</si>
  <si>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</si>
  <si>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</si>
  <si>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</si>
  <si>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</si>
  <si>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</si>
  <si>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</si>
  <si>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</si>
  <si>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</si>
  <si>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</si>
  <si>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</si>
  <si>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</si>
  <si>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</si>
  <si>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</si>
  <si>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</si>
  <si>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</si>
  <si>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</si>
  <si>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</si>
  <si>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</si>
  <si>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</si>
  <si>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</si>
  <si>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</si>
  <si>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</si>
  <si>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</si>
  <si>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</si>
  <si>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</si>
  <si>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</si>
  <si>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</si>
  <si>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</si>
  <si>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</si>
  <si>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</si>
  <si>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</si>
  <si>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</si>
  <si>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</si>
  <si>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</si>
  <si>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</si>
  <si>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</si>
  <si>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</si>
  <si>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</si>
  <si>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</si>
  <si>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</si>
  <si>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</si>
  <si>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</si>
  <si>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</si>
  <si>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</si>
  <si>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</si>
  <si>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</si>
  <si>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</si>
  <si>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</si>
  <si>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</si>
  <si>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</si>
  <si>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</si>
  <si>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</si>
  <si>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</si>
  <si>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</si>
  <si>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</si>
  <si>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</si>
  <si>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</si>
  <si>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</si>
  <si>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</si>
  <si>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</si>
  <si>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</si>
  <si>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</si>
  <si>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</si>
  <si>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</si>
  <si>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</si>
  <si>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</si>
  <si>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</si>
  <si>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</si>
  <si>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</si>
  <si>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</si>
  <si>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</si>
  <si>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</si>
  <si>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</si>
  <si>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</si>
  <si>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</si>
  <si>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</si>
  <si>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</si>
  <si>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</si>
  <si>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</si>
  <si>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</si>
  <si>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</si>
  <si>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</si>
  <si>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</si>
  <si>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</si>
  <si>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</si>
  <si>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</si>
  <si>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</si>
  <si>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</si>
  <si>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</si>
  <si>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</si>
  <si>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</si>
  <si>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</si>
  <si>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</si>
  <si>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</si>
  <si>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</si>
  <si>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</si>
  <si>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</si>
  <si>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</si>
  <si>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</si>
  <si>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</si>
  <si>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</si>
  <si>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</si>
  <si>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</si>
  <si>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</si>
  <si>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</si>
  <si>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</si>
  <si>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</si>
  <si>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</si>
  <si>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</si>
  <si>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</si>
  <si>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</si>
  <si>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</si>
  <si>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</si>
  <si>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</si>
  <si>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</si>
  <si>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</si>
  <si>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</si>
  <si>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</si>
  <si>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</si>
  <si>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</si>
  <si>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</si>
  <si>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</si>
  <si>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</si>
  <si>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</si>
  <si>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</si>
  <si>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</si>
  <si>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</si>
  <si>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</si>
  <si>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</si>
  <si>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</si>
  <si>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</si>
  <si>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</si>
  <si>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</si>
  <si>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</si>
  <si>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</si>
  <si>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</si>
  <si>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</si>
  <si>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</si>
  <si>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</si>
  <si>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</si>
  <si>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</si>
  <si>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</si>
  <si>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</si>
  <si>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</si>
  <si>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</si>
  <si>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</si>
  <si>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</si>
  <si>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</si>
  <si>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</si>
  <si>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</si>
  <si>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</si>
  <si>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</si>
  <si>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</si>
  <si>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</si>
  <si>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</si>
  <si>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</si>
  <si>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</si>
  <si>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</si>
  <si>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</si>
  <si>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</si>
  <si>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</si>
  <si>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</si>
  <si>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</si>
  <si>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</si>
  <si>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</si>
  <si>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</si>
  <si>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</si>
  <si>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</si>
  <si>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</si>
  <si>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</si>
  <si>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</si>
  <si>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</si>
  <si>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</si>
  <si>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</si>
  <si>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</si>
  <si>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</si>
  <si>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</si>
  <si>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</si>
  <si>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</si>
  <si>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</si>
  <si>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</si>
  <si>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</si>
  <si>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</si>
  <si>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</si>
  <si>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</si>
  <si>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</si>
  <si>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</si>
  <si>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</si>
  <si>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</si>
  <si>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</si>
  <si>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</si>
  <si>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</si>
  <si>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</si>
  <si>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</si>
  <si>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</si>
  <si>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</si>
  <si>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</si>
  <si>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</si>
  <si>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</si>
  <si>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</si>
  <si>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</si>
  <si>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</si>
  <si>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</si>
  <si>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</si>
  <si>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</si>
  <si>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</si>
  <si>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</si>
  <si>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</si>
  <si>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</si>
  <si>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</si>
  <si>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</si>
  <si>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</si>
  <si>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</si>
  <si>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</si>
  <si>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</si>
  <si>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</si>
  <si>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</si>
  <si>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</si>
  <si>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</si>
  <si>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</si>
  <si>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</si>
  <si>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</si>
  <si>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</si>
  <si>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</si>
  <si>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</si>
  <si>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</si>
  <si>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</si>
  <si>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</si>
  <si>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</si>
  <si>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</si>
  <si>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</si>
  <si>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</si>
  <si>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</si>
  <si>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</si>
  <si>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</si>
  <si>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</si>
  <si>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</si>
  <si>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</si>
  <si>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</si>
  <si>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</si>
  <si>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</si>
  <si>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</si>
  <si>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</si>
  <si>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</si>
  <si>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</si>
  <si>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</si>
  <si>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</si>
  <si>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</si>
  <si>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</si>
  <si>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</si>
  <si>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</si>
  <si>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</si>
  <si>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</si>
  <si>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</si>
  <si>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</si>
  <si>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</si>
  <si>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</si>
  <si>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</si>
  <si>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</si>
  <si>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</si>
  <si>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</si>
  <si>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</si>
  <si>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</si>
  <si>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</si>
  <si>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</si>
  <si>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</si>
  <si>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</si>
  <si>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</si>
  <si>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</si>
  <si>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</si>
  <si>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</si>
  <si>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</si>
  <si>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</si>
  <si>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</si>
  <si>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</si>
  <si>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</si>
  <si>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</si>
  <si>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</si>
  <si>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</si>
  <si>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</si>
  <si>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</si>
  <si>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</si>
  <si>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</si>
  <si>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</si>
  <si>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</si>
  <si>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</si>
  <si>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</si>
  <si>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</si>
  <si>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</si>
  <si>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</si>
  <si>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</si>
  <si>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</si>
  <si>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</si>
  <si>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</si>
  <si>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</si>
  <si>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</si>
  <si>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</si>
  <si>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</si>
  <si>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</si>
  <si>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</si>
  <si>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</si>
  <si>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</si>
  <si>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</si>
  <si>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</si>
  <si>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</si>
  <si>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</si>
  <si>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</si>
  <si>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</si>
  <si>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</si>
  <si>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</si>
  <si>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</si>
  <si>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</si>
  <si>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</si>
  <si>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</si>
  <si>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</si>
  <si>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</si>
  <si>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</si>
  <si>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</si>
  <si>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</si>
  <si>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</si>
  <si>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</si>
  <si>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</si>
  <si>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</si>
  <si>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</si>
  <si>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</si>
  <si>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</si>
  <si>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</si>
  <si>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</si>
  <si>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</si>
  <si>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</si>
  <si>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</si>
  <si>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</si>
  <si>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</si>
  <si>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</si>
  <si>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</si>
  <si>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</si>
  <si>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</si>
  <si>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</si>
  <si>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</si>
  <si>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</si>
  <si>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</si>
  <si>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</si>
  <si>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</si>
  <si>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</si>
  <si>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</si>
  <si>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</si>
  <si>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</si>
  <si>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</si>
  <si>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</si>
  <si>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</si>
  <si>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</si>
  <si>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</si>
  <si>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</si>
  <si>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</si>
  <si>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</si>
  <si>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</si>
  <si>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</si>
  <si>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</si>
  <si>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</si>
  <si>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</si>
  <si>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</si>
  <si>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</si>
  <si>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</si>
  <si>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</si>
  <si>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</si>
  <si>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</si>
  <si>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</si>
  <si>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</si>
  <si>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</si>
  <si>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</si>
  <si>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</si>
  <si>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</si>
  <si>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</si>
  <si>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</si>
  <si>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</si>
  <si>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</si>
  <si>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</si>
  <si>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</si>
  <si>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</si>
  <si>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</si>
  <si>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</si>
  <si>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</si>
  <si>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</si>
  <si>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</si>
  <si>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</si>
  <si>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</si>
  <si>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</si>
  <si>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</si>
  <si>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</si>
  <si>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</si>
  <si>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</si>
  <si>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</si>
  <si>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</si>
  <si>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</si>
  <si>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</si>
  <si>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</si>
  <si>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</si>
  <si>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</si>
  <si>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</si>
  <si>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</si>
  <si>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</si>
  <si>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</si>
  <si>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</si>
  <si>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</si>
  <si>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</si>
  <si>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</si>
  <si>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</si>
  <si>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</si>
  <si>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</si>
  <si>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</si>
  <si>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</si>
  <si>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</si>
  <si>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</si>
  <si>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</si>
  <si>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</si>
  <si>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</si>
  <si>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</si>
  <si>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</si>
  <si>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</si>
  <si>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</si>
  <si>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</si>
  <si>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</si>
  <si>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</si>
  <si>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</si>
  <si>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</si>
  <si>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</si>
  <si>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</si>
  <si>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</si>
  <si>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</si>
  <si>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</si>
  <si>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</si>
  <si>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</si>
  <si>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</si>
  <si>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</si>
  <si>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</si>
  <si>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</si>
  <si>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</si>
  <si>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</si>
  <si>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</si>
  <si>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</si>
  <si>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</si>
  <si>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</si>
  <si>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</si>
  <si>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</si>
  <si>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</si>
  <si>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</si>
  <si>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</si>
  <si>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</si>
  <si>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</si>
  <si>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</si>
  <si>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</si>
  <si>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</si>
  <si>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</si>
  <si>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</si>
  <si>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</si>
  <si>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</si>
  <si>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</si>
  <si>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</si>
  <si>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</si>
  <si>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</si>
  <si>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</si>
  <si>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</si>
  <si>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</si>
  <si>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</si>
  <si>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</si>
  <si>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</si>
  <si>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</si>
  <si>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</si>
  <si>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</si>
  <si>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</si>
  <si>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</si>
  <si>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</si>
  <si>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</si>
  <si>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</si>
  <si>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</si>
  <si>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</si>
  <si>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</si>
  <si>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</si>
  <si>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</si>
  <si>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</si>
  <si>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</si>
  <si>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</si>
  <si>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</si>
  <si>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</si>
  <si>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</si>
  <si>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</si>
  <si>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</si>
  <si>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</si>
  <si>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</si>
  <si>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</si>
  <si>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</si>
  <si>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</si>
  <si>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</si>
  <si>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</si>
  <si>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</si>
  <si>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</si>
  <si>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</si>
  <si>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</si>
  <si>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</si>
  <si>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</si>
  <si>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</si>
  <si>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</si>
  <si>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</si>
  <si>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</si>
  <si>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</si>
  <si>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</si>
  <si>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</si>
  <si>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</si>
  <si>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</si>
  <si>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</si>
  <si>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</si>
  <si>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</si>
  <si>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</si>
  <si>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</si>
  <si>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</si>
  <si>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</si>
  <si>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</si>
  <si>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</si>
  <si>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</si>
  <si>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</si>
  <si>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</si>
  <si>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</si>
  <si>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</si>
  <si>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</si>
  <si>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</si>
  <si>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</si>
  <si>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</si>
  <si>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</si>
  <si>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</si>
  <si>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</si>
  <si>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</si>
  <si>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</si>
  <si>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</si>
  <si>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</si>
  <si>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</si>
  <si>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</si>
  <si>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</si>
  <si>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</si>
  <si>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</si>
  <si>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</si>
  <si>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</si>
  <si>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</si>
  <si>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</si>
  <si>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</si>
  <si>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</si>
  <si>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</si>
  <si>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</si>
  <si>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</si>
  <si>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</si>
  <si>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</si>
  <si>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</si>
  <si>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</si>
  <si>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</si>
  <si>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</si>
  <si>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</si>
  <si>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</si>
  <si>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</si>
  <si>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</si>
  <si>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</si>
  <si>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</si>
  <si>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</si>
  <si>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</si>
  <si>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</si>
  <si>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</si>
  <si>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</si>
  <si>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</si>
  <si>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</si>
  <si>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</si>
  <si>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</si>
  <si>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</si>
  <si>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</si>
  <si>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</si>
  <si>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</si>
  <si>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</si>
  <si>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</si>
  <si>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</si>
  <si>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</si>
  <si>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</si>
  <si>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</si>
  <si>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</si>
  <si>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</si>
  <si>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</si>
  <si>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</si>
  <si>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</si>
  <si>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</si>
  <si>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</si>
  <si>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</si>
  <si>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</si>
  <si>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</si>
  <si>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</si>
  <si>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</si>
  <si>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</si>
  <si>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</si>
  <si>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</si>
  <si>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</si>
  <si>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</si>
  <si>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</si>
  <si>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</si>
  <si>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</si>
  <si>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</si>
  <si>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</si>
  <si>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</si>
  <si>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</si>
  <si>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</si>
  <si>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</si>
  <si>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</si>
  <si>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</si>
  <si>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</si>
  <si>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</si>
  <si>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</si>
  <si>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</si>
  <si>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</si>
  <si>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</si>
  <si>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</si>
  <si>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</si>
  <si>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</si>
  <si>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</si>
  <si>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</si>
  <si>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</si>
  <si>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</si>
  <si>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</si>
  <si>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</si>
  <si>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</si>
  <si>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</si>
  <si>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</si>
  <si>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</si>
  <si>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</si>
  <si>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</si>
  <si>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</si>
  <si>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</si>
  <si>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</si>
  <si>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</si>
  <si>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</si>
  <si>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</si>
  <si>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</si>
  <si>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</si>
  <si>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</si>
  <si>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</si>
  <si>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</si>
  <si>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</si>
  <si>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</si>
  <si>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</si>
  <si>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</si>
  <si>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</si>
  <si>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</si>
  <si>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</si>
  <si>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</si>
  <si>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</si>
  <si>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</si>
  <si>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</si>
  <si>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</si>
  <si>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</si>
  <si>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</si>
  <si>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</si>
  <si>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</si>
  <si>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</si>
  <si>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</si>
  <si>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</si>
  <si>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</si>
  <si>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</si>
  <si>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</si>
  <si>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</si>
  <si>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</si>
  <si>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</si>
  <si>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</si>
  <si>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</si>
  <si>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</si>
  <si>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</si>
  <si>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</si>
  <si>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</si>
  <si>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</si>
  <si>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</si>
  <si>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</si>
  <si>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</si>
  <si>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</si>
  <si>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</si>
  <si>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</si>
  <si>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</si>
  <si>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</si>
  <si>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</si>
  <si>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</si>
  <si>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</si>
  <si>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</si>
  <si>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</si>
  <si>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</si>
  <si>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</si>
  <si>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</si>
  <si>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</si>
  <si>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</si>
  <si>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</si>
  <si>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</si>
  <si>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</si>
  <si>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</si>
  <si>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</si>
  <si>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</si>
  <si>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</si>
  <si>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</si>
  <si>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</si>
  <si>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</si>
  <si>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</si>
  <si>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</si>
  <si>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</si>
  <si>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</si>
  <si>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</si>
  <si>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</si>
  <si>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</si>
  <si>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</si>
  <si>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</si>
  <si>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</si>
  <si>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</si>
  <si>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</si>
  <si>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</si>
  <si>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</si>
  <si>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</si>
  <si>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</si>
  <si>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</si>
  <si>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</si>
  <si>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</si>
  <si>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</si>
  <si>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</si>
  <si>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</si>
  <si>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</si>
  <si>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</si>
  <si>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</si>
  <si>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</si>
  <si>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</si>
  <si>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</si>
  <si>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</si>
  <si>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</si>
  <si>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</si>
  <si>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</si>
  <si>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</si>
  <si>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</si>
  <si>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</si>
  <si>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</si>
  <si>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</si>
  <si>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</si>
  <si>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</si>
  <si>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</si>
  <si>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</si>
  <si>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</si>
  <si>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</si>
  <si>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</si>
  <si>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</si>
  <si>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</si>
  <si>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</si>
  <si>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</si>
  <si>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</si>
  <si>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</si>
  <si>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</si>
  <si>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</si>
  <si>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</si>
  <si>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</si>
  <si>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</si>
  <si>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</si>
  <si>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</si>
  <si>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</si>
  <si>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</si>
  <si>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</si>
  <si>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</si>
  <si>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</si>
  <si>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</si>
  <si>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</si>
  <si>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</si>
  <si>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</si>
  <si>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</si>
  <si>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</si>
  <si>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</si>
  <si>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</si>
  <si>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</si>
  <si>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</si>
  <si>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</si>
  <si>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</si>
  <si>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</si>
  <si>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</si>
  <si>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</si>
  <si>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</si>
  <si>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</si>
  <si>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</si>
  <si>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</si>
  <si>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</si>
  <si>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</si>
  <si>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</si>
  <si>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</si>
  <si>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</si>
  <si>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</si>
  <si>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</si>
  <si>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</si>
  <si>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</si>
  <si>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</si>
  <si>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</si>
  <si>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</si>
  <si>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</si>
  <si>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</si>
  <si>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</si>
  <si>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</si>
  <si>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</si>
  <si>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</si>
  <si>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</si>
  <si>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</si>
  <si>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</si>
  <si>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</si>
  <si>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</si>
  <si>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</si>
  <si>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</si>
  <si>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</si>
  <si>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</si>
  <si>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</si>
  <si>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</si>
  <si>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</si>
  <si>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</si>
  <si>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</si>
  <si>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</si>
  <si>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</si>
  <si>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</si>
  <si>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</si>
  <si>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</si>
  <si>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</si>
  <si>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</si>
  <si>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</si>
  <si>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</si>
  <si>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</si>
  <si>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</si>
  <si>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</si>
  <si>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</si>
  <si>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</si>
  <si>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</si>
  <si>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</si>
  <si>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</si>
  <si>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</si>
  <si>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</si>
  <si>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</si>
  <si>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</si>
  <si>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</si>
  <si>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</si>
  <si>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</si>
  <si>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</si>
  <si>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</si>
  <si>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</si>
  <si>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</si>
  <si>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</si>
  <si>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</si>
  <si>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</si>
  <si>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</si>
  <si>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</si>
  <si>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</si>
  <si>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</si>
  <si>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</si>
  <si>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</si>
  <si>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</si>
  <si>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</si>
  <si>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</si>
  <si>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</si>
  <si>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</si>
  <si>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</si>
  <si>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</si>
  <si>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</si>
  <si>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</si>
  <si>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</si>
  <si>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</si>
  <si>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</si>
  <si>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</si>
  <si>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</si>
  <si>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</si>
  <si>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</si>
  <si>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</si>
  <si>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</si>
  <si>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</si>
  <si>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</si>
  <si>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</si>
  <si>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</si>
  <si>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</si>
  <si>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</si>
  <si>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</si>
  <si>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</si>
  <si>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</si>
  <si>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</si>
  <si>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</si>
  <si>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</si>
  <si>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</si>
  <si>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</si>
  <si>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</si>
  <si>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</si>
  <si>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</si>
  <si>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</si>
  <si>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</si>
  <si>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</si>
  <si>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</si>
  <si>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</si>
  <si>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</si>
  <si>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</si>
  <si>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</si>
  <si>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</si>
  <si>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</si>
  <si>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</si>
  <si>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</si>
  <si>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</si>
  <si>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</si>
  <si>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</si>
  <si>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</si>
  <si>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</si>
  <si>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</si>
  <si>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</si>
  <si>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</si>
  <si>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</si>
  <si>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</si>
  <si>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</si>
  <si>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</si>
  <si>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</si>
  <si>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</si>
  <si>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</si>
  <si>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</si>
  <si>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</si>
  <si>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</si>
  <si>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</si>
  <si>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</si>
  <si>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</si>
  <si>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</si>
  <si>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</si>
  <si>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</si>
  <si>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</si>
  <si>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</si>
  <si>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</si>
  <si>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</si>
  <si>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</si>
  <si>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</si>
  <si>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</si>
  <si>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</si>
  <si>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</si>
  <si>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</si>
  <si>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</si>
  <si>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</si>
  <si>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</si>
  <si>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</si>
  <si>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</si>
  <si>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</si>
  <si>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</si>
  <si>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</si>
  <si>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</si>
  <si>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</si>
  <si>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</si>
  <si>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</si>
  <si>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</si>
  <si>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</si>
  <si>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</si>
  <si>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</si>
  <si>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</si>
  <si>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</si>
  <si>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</si>
  <si>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</si>
  <si>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</si>
  <si>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</si>
  <si>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</si>
  <si>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</si>
  <si>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</si>
  <si>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</si>
  <si>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</si>
  <si>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</si>
  <si>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</si>
  <si>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</si>
  <si>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</si>
  <si>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</si>
  <si>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</si>
  <si>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</si>
  <si>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</si>
  <si>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</si>
  <si>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</si>
  <si>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</si>
  <si>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</si>
  <si>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</si>
  <si>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</si>
  <si>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</si>
  <si>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</si>
  <si>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</si>
  <si>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</si>
  <si>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</si>
  <si>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</si>
  <si>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</si>
  <si>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</si>
  <si>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</si>
  <si>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</si>
  <si>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</si>
  <si>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</si>
  <si>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</si>
  <si>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</si>
  <si>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</si>
  <si>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</si>
  <si>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</si>
  <si>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</si>
  <si>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</si>
  <si>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</si>
  <si>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</si>
  <si>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</si>
  <si>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</si>
  <si>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</si>
  <si>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</si>
  <si>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</si>
  <si>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</si>
  <si>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</si>
  <si>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</si>
  <si>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</si>
  <si>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</si>
  <si>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</si>
  <si>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</si>
  <si>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</si>
  <si>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</si>
  <si>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</si>
  <si>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</si>
  <si>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</si>
  <si>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</si>
  <si>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</si>
  <si>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</si>
  <si>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</si>
  <si>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</si>
  <si>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</si>
  <si>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</si>
  <si>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</si>
  <si>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</si>
  <si>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</si>
  <si>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</si>
  <si>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</si>
  <si>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</si>
  <si>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</si>
  <si>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</si>
  <si>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</si>
  <si>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</si>
  <si>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</si>
  <si>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</si>
  <si>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</si>
  <si>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</si>
  <si>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</si>
  <si>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</si>
  <si>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</si>
  <si>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</si>
  <si>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</si>
  <si>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</si>
  <si>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</si>
  <si>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</si>
  <si>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</si>
  <si>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</si>
  <si>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</si>
  <si>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</si>
  <si>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</si>
  <si>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</si>
  <si>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</si>
  <si>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</si>
  <si>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</si>
  <si>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</si>
  <si>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</si>
  <si>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</si>
  <si>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</si>
  <si>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</si>
  <si>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</si>
  <si>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</si>
  <si>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</si>
  <si>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</si>
  <si>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</si>
  <si>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</si>
  <si>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</si>
  <si>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</si>
  <si>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</si>
  <si>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</si>
  <si>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</si>
  <si>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</si>
  <si>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</si>
  <si>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</si>
  <si>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</si>
  <si>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</si>
  <si>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</si>
  <si>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</si>
  <si>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</si>
  <si>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</si>
  <si>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</si>
  <si>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</si>
  <si>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</si>
  <si>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</si>
  <si>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</si>
  <si>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</si>
  <si>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</si>
  <si>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</si>
  <si>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</si>
  <si>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</si>
  <si>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</si>
  <si>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</si>
  <si>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</si>
  <si>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</si>
  <si>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</si>
  <si>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</si>
  <si>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</si>
  <si>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</si>
  <si>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</si>
  <si>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</si>
  <si>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</si>
  <si>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</si>
  <si>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</si>
  <si>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</si>
  <si>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</si>
  <si>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</si>
  <si>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</si>
  <si>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</si>
  <si>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</si>
  <si>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</si>
  <si>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</si>
  <si>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</si>
  <si>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</si>
  <si>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</si>
  <si>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</si>
  <si>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</si>
  <si>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</si>
  <si>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</si>
  <si>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</si>
  <si>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</si>
  <si>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</si>
  <si>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</si>
  <si>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</si>
  <si>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</si>
  <si>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</si>
  <si>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</si>
  <si>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</si>
  <si>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</si>
  <si>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</si>
  <si>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</si>
  <si>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</si>
  <si>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</si>
  <si>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</si>
  <si>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</si>
  <si>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</si>
  <si>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</si>
  <si>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</si>
  <si>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</si>
  <si>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</si>
  <si>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</si>
  <si>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</si>
  <si>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</si>
  <si>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</si>
  <si>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</si>
  <si>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</si>
  <si>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</si>
  <si>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</si>
  <si>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</si>
  <si>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</si>
  <si>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</si>
  <si>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</si>
  <si>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</si>
  <si>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</si>
  <si>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</si>
  <si>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</si>
  <si>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</si>
  <si>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</si>
  <si>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</si>
  <si>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</si>
  <si>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</si>
  <si>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</si>
  <si>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</si>
  <si>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</si>
  <si>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</si>
  <si>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</si>
  <si>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</si>
  <si>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</si>
  <si>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</si>
  <si>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</si>
  <si>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</si>
  <si>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</si>
  <si>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</si>
  <si>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</si>
  <si>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</si>
  <si>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</si>
  <si>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</si>
  <si>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</si>
  <si>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</si>
  <si>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</si>
  <si>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</si>
  <si>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</si>
  <si>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</si>
  <si>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</si>
  <si>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</si>
  <si>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</si>
  <si>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</si>
  <si>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</si>
  <si>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</si>
  <si>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</si>
  <si>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</si>
  <si>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</si>
  <si>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</si>
  <si>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</si>
  <si>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</si>
  <si>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</si>
  <si>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</si>
  <si>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</si>
  <si>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</si>
  <si>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</si>
  <si>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</si>
  <si>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</si>
  <si>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</si>
  <si>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</si>
  <si>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</si>
  <si>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</si>
  <si>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</si>
  <si>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</si>
  <si>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</si>
  <si>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</si>
  <si>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</si>
  <si>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</si>
  <si>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</si>
  <si>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</si>
  <si>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</si>
  <si>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</si>
  <si>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</si>
  <si>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</si>
  <si>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</si>
  <si>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</si>
  <si>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</si>
  <si>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</si>
  <si>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</si>
  <si>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</si>
  <si>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</si>
  <si>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</si>
  <si>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</si>
  <si>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</si>
  <si>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</si>
  <si>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</si>
  <si>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</si>
  <si>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</si>
  <si>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</si>
  <si>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</si>
  <si>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</si>
  <si>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</si>
  <si>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</si>
  <si>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</si>
  <si>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</si>
  <si>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</si>
  <si>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</si>
  <si>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</si>
  <si>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</si>
  <si>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</si>
  <si>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</si>
  <si>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</si>
  <si>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</si>
  <si>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</si>
  <si>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</si>
  <si>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</si>
  <si>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</si>
  <si>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</si>
  <si>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</si>
  <si>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</si>
  <si>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</si>
  <si>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</si>
  <si>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</si>
  <si>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</si>
  <si>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</si>
  <si>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</si>
  <si>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</si>
  <si>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</si>
  <si>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</si>
  <si>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</si>
  <si>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</si>
  <si>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</si>
  <si>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</si>
  <si>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</si>
  <si>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</si>
  <si>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</si>
  <si>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</si>
  <si>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</si>
  <si>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</si>
  <si>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</si>
  <si>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</si>
  <si>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</si>
  <si>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</si>
  <si>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</si>
  <si>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</si>
  <si>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</si>
  <si>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</si>
  <si>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</si>
  <si>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</si>
  <si>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</si>
  <si>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</si>
  <si>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</si>
  <si>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</si>
  <si>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</si>
  <si>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</si>
  <si>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</si>
  <si>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</si>
  <si>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</si>
  <si>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</si>
  <si>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</si>
  <si>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</si>
  <si>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</si>
  <si>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</si>
  <si>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</si>
  <si>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</si>
  <si>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</si>
  <si>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</si>
  <si>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</si>
  <si>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</si>
  <si>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</si>
  <si>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</si>
  <si>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</si>
  <si>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</si>
  <si>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</si>
  <si>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</si>
  <si>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</si>
  <si>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</si>
  <si>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</si>
  <si>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</si>
  <si>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</si>
  <si>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</si>
  <si>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</si>
  <si>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</si>
  <si>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</si>
  <si>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</si>
  <si>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</si>
  <si>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</si>
  <si>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</si>
  <si>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</si>
  <si>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</si>
  <si>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</si>
  <si>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</si>
  <si>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</si>
  <si>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</si>
  <si>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</si>
  <si>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</si>
  <si>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</si>
  <si>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</si>
  <si>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</si>
  <si>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</si>
  <si>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</si>
  <si>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</si>
  <si>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</si>
  <si>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</si>
  <si>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</si>
  <si>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</si>
  <si>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</si>
  <si>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</si>
  <si>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</si>
  <si>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</si>
  <si>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</si>
  <si>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</si>
  <si>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</si>
  <si>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</si>
  <si>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</si>
  <si>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</si>
  <si>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</si>
  <si>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</si>
  <si>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</si>
  <si>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</si>
  <si>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</si>
  <si>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</si>
  <si>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</si>
  <si>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</si>
  <si>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</si>
  <si>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</si>
  <si>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</si>
  <si>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</si>
  <si>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</si>
  <si>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</si>
  <si>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</si>
  <si>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</si>
  <si>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</si>
  <si>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</si>
  <si>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</si>
  <si>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</si>
  <si>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</si>
  <si>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</si>
  <si>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</si>
  <si>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</si>
  <si>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</si>
  <si>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</si>
  <si>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</si>
  <si>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</si>
  <si>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</si>
  <si>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</si>
  <si>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</si>
  <si>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</si>
  <si>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</si>
  <si>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</si>
  <si>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</si>
  <si>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</si>
  <si>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</si>
  <si>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</si>
  <si>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</si>
  <si>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</si>
  <si>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</si>
  <si>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</si>
  <si>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</si>
  <si>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</si>
  <si>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</si>
  <si>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</si>
  <si>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</si>
  <si>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</si>
  <si>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</si>
  <si>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</si>
  <si>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</si>
  <si>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</si>
  <si>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</si>
  <si>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</si>
  <si>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</si>
  <si>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</si>
  <si>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</si>
  <si>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</si>
  <si>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</si>
  <si>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</si>
  <si>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</si>
  <si>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</si>
  <si>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</si>
  <si>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</si>
  <si>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</si>
  <si>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</si>
  <si>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</si>
  <si>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</si>
  <si>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</si>
  <si>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</si>
  <si>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</si>
  <si>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</si>
  <si>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</si>
  <si>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</si>
  <si>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</si>
  <si>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</si>
  <si>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</si>
  <si>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</si>
  <si>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</si>
  <si>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</si>
  <si>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</si>
  <si>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</si>
  <si>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</si>
  <si>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</si>
  <si>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</si>
  <si>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</si>
  <si>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</si>
  <si>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</si>
  <si>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</si>
  <si>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</si>
  <si>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</si>
  <si>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</si>
  <si>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</si>
  <si>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</si>
  <si>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</si>
  <si>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</si>
  <si>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</si>
  <si>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</si>
  <si>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</si>
  <si>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</si>
  <si>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</si>
  <si>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</si>
  <si>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</si>
  <si>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</si>
  <si>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</si>
  <si>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</si>
  <si>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</si>
  <si>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</si>
  <si>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</si>
  <si>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</si>
  <si>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</si>
  <si>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</si>
  <si>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</si>
  <si>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</si>
  <si>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</si>
  <si>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</si>
  <si>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</si>
  <si>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</si>
  <si>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</si>
  <si>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</si>
  <si>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</si>
  <si>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</si>
  <si>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</si>
  <si>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</si>
  <si>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</si>
  <si>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</si>
  <si>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</si>
  <si>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</si>
  <si>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</si>
  <si>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</si>
  <si>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</si>
  <si>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</si>
  <si>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</si>
  <si>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</si>
  <si>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</si>
  <si>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</si>
  <si>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</si>
  <si>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</si>
  <si>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</si>
  <si>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</si>
  <si>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</si>
  <si>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</si>
  <si>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</si>
  <si>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</si>
  <si>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</si>
  <si>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</si>
  <si>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</si>
  <si>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</si>
  <si>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</si>
  <si>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</si>
  <si>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</si>
  <si>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</si>
  <si>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</si>
  <si>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</si>
  <si>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</si>
  <si>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</si>
  <si>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</si>
  <si>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</si>
  <si>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</si>
  <si>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</si>
  <si>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</si>
  <si>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</si>
  <si>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</si>
  <si>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</si>
  <si>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</si>
  <si>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</si>
  <si>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</si>
  <si>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</si>
  <si>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</si>
  <si>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</si>
  <si>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</si>
  <si>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</si>
  <si>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</si>
  <si>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</si>
  <si>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</si>
  <si>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</si>
  <si>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</si>
  <si>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</si>
  <si>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</si>
  <si>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</si>
  <si>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</si>
  <si>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</si>
  <si>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</si>
  <si>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</si>
  <si>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</si>
  <si>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</si>
  <si>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</si>
  <si>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</si>
  <si>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</si>
  <si>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</si>
  <si>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</si>
  <si>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</si>
  <si>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</si>
  <si>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</si>
  <si>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</si>
  <si>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</si>
  <si>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</si>
  <si>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</si>
  <si>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</si>
  <si>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</si>
  <si>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</si>
  <si>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</si>
  <si>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</si>
  <si>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</si>
  <si>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</si>
  <si>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</si>
  <si>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</si>
  <si>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</si>
  <si>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</si>
  <si>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</si>
  <si>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</si>
  <si>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</si>
  <si>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</si>
  <si>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</si>
  <si>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</si>
  <si>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</si>
  <si>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</si>
  <si>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</si>
  <si>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</si>
  <si>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</si>
  <si>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</si>
  <si>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</si>
  <si>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</si>
  <si>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</si>
  <si>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</si>
  <si>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</si>
  <si>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</si>
  <si>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</si>
  <si>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</si>
  <si>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</si>
  <si>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</si>
  <si>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</si>
  <si>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</si>
  <si>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</si>
  <si>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</si>
  <si>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</si>
  <si>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</si>
  <si>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</si>
  <si>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</si>
  <si>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</si>
  <si>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</si>
  <si>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</si>
  <si>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</si>
  <si>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</si>
  <si>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</si>
  <si>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</si>
  <si>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</si>
  <si>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</si>
  <si>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</si>
  <si>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</si>
  <si>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</si>
  <si>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</si>
  <si>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</si>
  <si>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</si>
  <si>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</si>
  <si>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</si>
  <si>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</si>
  <si>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</si>
  <si>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</si>
  <si>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</si>
  <si>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</si>
  <si>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</si>
  <si>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</si>
  <si>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</si>
  <si>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</si>
  <si>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</si>
  <si>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</si>
  <si>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</si>
  <si>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</si>
  <si>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</si>
  <si>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</si>
  <si>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</si>
  <si>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</si>
  <si>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</si>
  <si>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</si>
  <si>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</si>
  <si>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</si>
  <si>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</si>
  <si>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</si>
  <si>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</si>
  <si>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</si>
  <si>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</si>
  <si>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</si>
  <si>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</si>
  <si>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</si>
  <si>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</si>
  <si>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</si>
  <si>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</si>
  <si>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</si>
  <si>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</si>
  <si>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</si>
  <si>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</si>
  <si>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</si>
  <si>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</si>
  <si>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</si>
  <si>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</si>
  <si>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</si>
  <si>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</si>
  <si>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</si>
  <si>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</si>
  <si>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</si>
  <si>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</si>
  <si>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</si>
  <si>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</si>
  <si>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</si>
  <si>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</si>
  <si>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</si>
  <si>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</si>
  <si>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</si>
  <si>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</si>
  <si>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</si>
  <si>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</si>
  <si>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</si>
  <si>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</si>
  <si>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</si>
  <si>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</si>
  <si>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</si>
  <si>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</si>
  <si>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</si>
  <si>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</si>
  <si>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</si>
  <si>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</si>
  <si>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</si>
  <si>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</si>
  <si>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</si>
  <si>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</si>
  <si>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</si>
  <si>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</si>
  <si>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</si>
  <si>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</si>
  <si>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</si>
  <si>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</si>
  <si>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</si>
  <si>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</si>
  <si>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</si>
  <si>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</si>
  <si>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</si>
  <si>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</si>
  <si>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</si>
  <si>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</si>
  <si>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</si>
  <si>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</si>
  <si>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</si>
  <si>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</si>
  <si>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</si>
  <si>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</si>
  <si>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</si>
  <si>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</si>
  <si>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</si>
  <si>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</si>
  <si>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</si>
  <si>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</si>
  <si>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</si>
  <si>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</si>
  <si>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</si>
  <si>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</si>
  <si>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</si>
  <si>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</si>
  <si>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</si>
  <si>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</si>
  <si>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</si>
  <si>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</si>
  <si>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</si>
  <si>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</si>
  <si>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</si>
  <si>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</si>
  <si>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</si>
  <si>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</si>
  <si>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</si>
  <si>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</si>
  <si>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</si>
  <si>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</si>
  <si>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</si>
  <si>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</si>
  <si>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</si>
  <si>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</si>
  <si>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</si>
  <si>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</si>
  <si>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</si>
  <si>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</si>
  <si>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</si>
  <si>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</si>
  <si>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</si>
  <si>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</si>
  <si>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</si>
  <si>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</si>
  <si>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</si>
  <si>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</si>
  <si>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</si>
  <si>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</si>
  <si>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</si>
  <si>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</si>
  <si>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</si>
  <si>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</si>
  <si>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</si>
  <si>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</si>
  <si>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</si>
  <si>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</si>
  <si>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</si>
  <si>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</si>
  <si>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</si>
  <si>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</si>
  <si>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</si>
  <si>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</si>
  <si>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</si>
  <si>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</si>
  <si>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</si>
  <si>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</si>
  <si>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</si>
  <si>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</si>
  <si>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</si>
  <si>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</si>
  <si>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</si>
  <si>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</si>
  <si>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</si>
  <si>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</si>
  <si>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</si>
  <si>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</si>
  <si>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</si>
  <si>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</si>
  <si>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</si>
  <si>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</si>
  <si>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</si>
  <si>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</si>
  <si>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</si>
  <si>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</si>
  <si>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</si>
  <si>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</si>
  <si>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</si>
  <si>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</si>
  <si>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</si>
  <si>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</si>
  <si>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</si>
  <si>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</si>
  <si>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</si>
  <si>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</si>
  <si>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</si>
  <si>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</si>
  <si>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</si>
  <si>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</si>
  <si>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</si>
  <si>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</si>
  <si>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</si>
  <si>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</si>
  <si>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</si>
  <si>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</si>
  <si>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</si>
  <si>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</si>
  <si>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</si>
  <si>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</si>
  <si>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</si>
  <si>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</si>
  <si>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</si>
  <si>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</si>
  <si>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</si>
  <si>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</si>
  <si>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</si>
  <si>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</si>
  <si>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</si>
  <si>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</si>
  <si>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</si>
  <si>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</si>
  <si>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</si>
  <si>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</si>
  <si>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</si>
  <si>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</si>
  <si>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</si>
  <si>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</si>
  <si>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</si>
  <si>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</si>
  <si>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</si>
  <si>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</si>
  <si>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</si>
  <si>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</si>
  <si>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</si>
  <si>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</si>
  <si>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</si>
  <si>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</si>
  <si>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</si>
  <si>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</si>
  <si>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</si>
  <si>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</si>
  <si>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</si>
  <si>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</si>
  <si>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</si>
  <si>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</si>
  <si>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</si>
  <si>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</si>
  <si>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</si>
  <si>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</si>
  <si>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</si>
  <si>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</si>
  <si>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</si>
  <si>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</si>
  <si>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</si>
  <si>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</si>
  <si>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</si>
  <si>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</si>
  <si>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</si>
  <si>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</si>
  <si>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</si>
  <si>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</si>
  <si>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</si>
  <si>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</si>
  <si>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</si>
  <si>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</si>
  <si>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</si>
  <si>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</si>
  <si>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</si>
  <si>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</si>
  <si>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</si>
  <si>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</si>
  <si>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</si>
  <si>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</si>
  <si>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</si>
  <si>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</si>
  <si>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</si>
  <si>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</si>
  <si>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</si>
  <si>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</si>
  <si>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</si>
  <si>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</si>
  <si>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</si>
  <si>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</si>
  <si>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</si>
  <si>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</si>
  <si>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</si>
  <si>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</si>
  <si>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</si>
  <si>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</si>
  <si>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</si>
  <si>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</si>
  <si>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</si>
  <si>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</si>
  <si>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</si>
  <si>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</si>
  <si>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</si>
  <si>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</si>
  <si>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</si>
  <si>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</si>
  <si>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</si>
  <si>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</si>
  <si>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</si>
  <si>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</si>
  <si>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</si>
  <si>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</si>
  <si>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</si>
  <si>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</si>
  <si>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</si>
  <si>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</si>
  <si>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</si>
  <si>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</si>
  <si>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</si>
  <si>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</si>
  <si>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</si>
  <si>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</si>
  <si>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</si>
  <si>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</si>
  <si>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</si>
  <si>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</si>
  <si>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</si>
  <si>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</si>
  <si>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</si>
  <si>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</si>
  <si>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</si>
  <si>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</si>
  <si>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</si>
  <si>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</si>
  <si>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</si>
  <si>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</si>
  <si>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</si>
  <si>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</si>
  <si>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</si>
  <si>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</si>
  <si>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</si>
  <si>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</si>
  <si>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</si>
  <si>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</si>
  <si>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</si>
  <si>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</si>
  <si>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</si>
  <si>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</si>
  <si>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</si>
  <si>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</si>
  <si>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</si>
  <si>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</si>
  <si>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</si>
  <si>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</si>
  <si>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</si>
  <si>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</si>
  <si>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</si>
  <si>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</si>
  <si>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</si>
  <si>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</si>
  <si>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</si>
  <si>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</si>
  <si>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</si>
  <si>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</si>
  <si>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</si>
  <si>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</si>
  <si>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</si>
  <si>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</si>
  <si>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</si>
  <si>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</si>
  <si>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</si>
  <si>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</si>
  <si>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</si>
  <si>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</si>
  <si>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</si>
  <si>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</si>
  <si>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</si>
  <si>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</si>
  <si>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</si>
  <si>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</si>
  <si>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</si>
  <si>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</si>
  <si>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</si>
  <si>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</si>
  <si>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</si>
  <si>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</si>
  <si>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</si>
  <si>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</si>
  <si>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</si>
  <si>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</si>
  <si>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</si>
  <si>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</si>
  <si>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</si>
  <si>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</si>
  <si>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</si>
  <si>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</si>
  <si>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</si>
  <si>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</si>
  <si>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</si>
  <si>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</si>
  <si>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</si>
  <si>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</si>
  <si>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</si>
  <si>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</si>
  <si>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</si>
  <si>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</si>
  <si>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</si>
  <si>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</si>
  <si>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</si>
  <si>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</si>
  <si>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</si>
  <si>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</si>
  <si>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</si>
  <si>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</si>
  <si>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</si>
  <si>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</si>
  <si>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</si>
  <si>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</si>
  <si>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</si>
  <si>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</si>
  <si>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</si>
  <si>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</si>
  <si>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</si>
  <si>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</si>
  <si>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</si>
  <si>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</si>
  <si>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</si>
  <si>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</si>
  <si>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</si>
  <si>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</si>
  <si>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</si>
  <si>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</si>
  <si>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</si>
  <si>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</si>
  <si>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</si>
  <si>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</si>
  <si>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</si>
  <si>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</si>
  <si>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</si>
  <si>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</si>
  <si>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</si>
  <si>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</si>
  <si>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</si>
  <si>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</si>
  <si>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</si>
  <si>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</si>
  <si>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</si>
  <si>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</si>
  <si>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</si>
  <si>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</si>
  <si>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</si>
  <si>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</si>
  <si>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</si>
  <si>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</si>
  <si>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</si>
  <si>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</si>
  <si>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</si>
  <si>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</si>
  <si>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</si>
  <si>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</si>
  <si>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</si>
  <si>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</si>
  <si>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</si>
  <si>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</si>
  <si>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</si>
  <si>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</si>
  <si>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</si>
  <si>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</si>
  <si>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</si>
  <si>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</si>
  <si>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</si>
  <si>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</si>
  <si>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</si>
  <si>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</si>
  <si>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</si>
  <si>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</si>
  <si>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</si>
  <si>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</si>
  <si>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</si>
  <si>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</si>
  <si>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</si>
  <si>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</si>
  <si>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</si>
  <si>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</si>
  <si>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</si>
  <si>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</si>
  <si>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</si>
  <si>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</si>
  <si>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</si>
  <si>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</si>
  <si>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</si>
  <si>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</si>
  <si>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</si>
  <si>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</si>
  <si>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</si>
  <si>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</si>
  <si>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</si>
  <si>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</si>
  <si>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</si>
  <si>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</si>
  <si>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</si>
  <si>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</si>
  <si>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</si>
  <si>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</si>
  <si>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</si>
  <si>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</si>
  <si>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</si>
  <si>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</si>
  <si>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</si>
  <si>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</si>
  <si>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</si>
  <si>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</si>
  <si>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</si>
  <si>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</si>
  <si>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</si>
  <si>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</si>
  <si>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</si>
  <si>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</si>
  <si>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</si>
  <si>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</si>
  <si>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</si>
  <si>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</si>
  <si>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</si>
  <si>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</si>
  <si>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</si>
  <si>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</si>
  <si>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</si>
  <si>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</si>
  <si>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</si>
  <si>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</si>
  <si>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</si>
  <si>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</si>
  <si>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</si>
  <si>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</si>
  <si>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</si>
  <si>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</si>
  <si>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</si>
  <si>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</si>
  <si>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</si>
  <si>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</si>
  <si>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</si>
  <si>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</si>
  <si>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</si>
  <si>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</si>
  <si>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</si>
  <si>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</si>
  <si>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</si>
  <si>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</si>
  <si>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</si>
  <si>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</si>
  <si>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</si>
  <si>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</si>
  <si>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</si>
  <si>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</si>
  <si>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</si>
  <si>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</si>
  <si>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</si>
  <si>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</si>
  <si>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</si>
  <si>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</si>
  <si>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</si>
  <si>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</si>
  <si>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</si>
  <si>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</si>
  <si>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</si>
  <si>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</si>
  <si>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</si>
  <si>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</si>
  <si>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</si>
  <si>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</si>
  <si>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</si>
  <si>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</si>
  <si>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</si>
  <si>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</si>
  <si>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</si>
  <si>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</si>
  <si>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</si>
  <si>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</si>
  <si>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</si>
  <si>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</si>
  <si>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</si>
  <si>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</si>
  <si>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</si>
  <si>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</si>
  <si>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</si>
  <si>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</si>
  <si>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</si>
  <si>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</si>
  <si>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</si>
  <si>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</si>
  <si>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</si>
  <si>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</si>
  <si>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</si>
  <si>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</si>
  <si>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</si>
  <si>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</si>
  <si>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</si>
  <si>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</si>
  <si>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</si>
  <si>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</si>
  <si>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</si>
  <si>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</si>
  <si>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</si>
  <si>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</si>
  <si>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</si>
  <si>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</si>
  <si>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</si>
  <si>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</si>
  <si>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</si>
  <si>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</si>
  <si>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</si>
  <si>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</si>
  <si>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</si>
  <si>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</si>
  <si>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</si>
  <si>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</si>
  <si>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</si>
  <si>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</si>
  <si>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</si>
  <si>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</si>
  <si>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</si>
  <si>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</si>
  <si>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</si>
  <si>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</si>
  <si>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</si>
  <si>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</si>
  <si>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</si>
  <si>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</si>
  <si>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</si>
  <si>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</si>
  <si>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</si>
  <si>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</si>
  <si>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</si>
  <si>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</si>
  <si>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</si>
  <si>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</si>
  <si>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</si>
  <si>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</si>
  <si>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</si>
  <si>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</si>
  <si>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</si>
  <si>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</si>
  <si>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</si>
  <si>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</si>
  <si>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</si>
  <si>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</si>
  <si>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</si>
  <si>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</si>
  <si>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</si>
  <si>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</si>
  <si>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</si>
  <si>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</si>
  <si>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</si>
  <si>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</si>
  <si>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</si>
  <si>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</si>
  <si>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</si>
  <si>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</si>
  <si>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</si>
  <si>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</si>
  <si>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</si>
  <si>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</si>
  <si>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</si>
  <si>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</si>
  <si>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</si>
  <si>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</si>
  <si>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</si>
  <si>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</si>
  <si>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</si>
  <si>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</si>
  <si>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</si>
  <si>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</si>
  <si>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</si>
  <si>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</si>
  <si>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</si>
  <si>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</si>
  <si>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</si>
  <si>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</si>
  <si>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</si>
  <si>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</si>
  <si>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</si>
  <si>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</si>
  <si>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</si>
  <si>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</si>
  <si>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</si>
  <si>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</si>
  <si>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</si>
  <si>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</si>
  <si>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</si>
  <si>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</si>
  <si>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</si>
  <si>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</si>
  <si>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</si>
  <si>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</si>
  <si>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</si>
  <si>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</si>
  <si>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</si>
  <si>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</si>
  <si>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</si>
  <si>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</si>
  <si>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</si>
  <si>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</si>
  <si>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</si>
  <si>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</si>
  <si>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</si>
  <si>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</si>
  <si>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</si>
  <si>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</si>
  <si>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</si>
  <si>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</si>
  <si>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</si>
  <si>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</si>
  <si>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</si>
  <si>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</si>
  <si>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</si>
  <si>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</si>
  <si>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</si>
  <si>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</si>
  <si>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</si>
  <si>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</si>
  <si>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</si>
  <si>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</si>
  <si>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</si>
  <si>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</si>
  <si>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</si>
  <si>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</si>
  <si>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</si>
  <si>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</si>
  <si>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</si>
  <si>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</si>
  <si>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</si>
  <si>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</si>
  <si>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</si>
  <si>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</si>
  <si>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</si>
  <si>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</si>
  <si>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</si>
  <si>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</si>
  <si>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</si>
  <si>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</si>
  <si>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</si>
  <si>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</si>
  <si>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</si>
  <si>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</si>
  <si>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</si>
  <si>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</si>
  <si>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</si>
  <si>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</si>
  <si>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</si>
  <si>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</si>
  <si>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</si>
  <si>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</si>
  <si>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</si>
  <si>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</si>
  <si>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</si>
  <si>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</si>
  <si>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</si>
  <si>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</si>
  <si>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</si>
  <si>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</si>
  <si>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</si>
  <si>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</si>
  <si>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</si>
  <si>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</si>
  <si>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</si>
  <si>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</si>
  <si>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</si>
  <si>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</si>
  <si>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</si>
  <si>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</si>
  <si>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</si>
  <si>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</si>
  <si>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</si>
  <si>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</si>
  <si>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</si>
  <si>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</si>
  <si>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</si>
  <si>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</si>
  <si>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</si>
  <si>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</si>
  <si>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</si>
  <si>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</si>
  <si>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</si>
  <si>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</si>
  <si>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</si>
  <si>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</si>
  <si>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</si>
  <si>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</si>
  <si>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</si>
  <si>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</si>
  <si>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</si>
  <si>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</si>
  <si>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</si>
  <si>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</si>
  <si>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</si>
  <si>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</si>
  <si>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</si>
  <si>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</si>
  <si>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</si>
  <si>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</si>
  <si>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</si>
  <si>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</si>
  <si>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</si>
  <si>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</si>
  <si>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</si>
  <si>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</si>
  <si>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</si>
  <si>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</si>
  <si>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</si>
  <si>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</si>
  <si>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</si>
  <si>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</si>
  <si>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</si>
  <si>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</si>
  <si>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</si>
  <si>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</si>
  <si>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</si>
  <si>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</si>
  <si>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</si>
  <si>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</si>
  <si>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</si>
  <si>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</si>
  <si>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</si>
  <si>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</si>
  <si>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</si>
  <si>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</si>
  <si>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</si>
  <si>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</si>
  <si>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</si>
  <si>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</si>
  <si>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</si>
  <si>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</si>
  <si>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</si>
  <si>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</si>
  <si>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</si>
  <si>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</si>
  <si>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</si>
  <si>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</si>
  <si>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</si>
  <si>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</si>
  <si>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</si>
  <si>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</si>
  <si>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</si>
  <si>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</si>
  <si>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</si>
  <si>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</si>
  <si>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</si>
  <si>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</si>
  <si>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</si>
  <si>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</si>
  <si>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</si>
  <si>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</si>
  <si>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</si>
  <si>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</si>
  <si>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</si>
  <si>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</si>
  <si>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</si>
  <si>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</si>
  <si>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</si>
  <si>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</si>
  <si>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</si>
  <si>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</si>
  <si>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</si>
  <si>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</si>
  <si>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</si>
  <si>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</si>
  <si>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</si>
  <si>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</si>
  <si>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</si>
  <si>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</si>
  <si>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</si>
  <si>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</si>
  <si>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</si>
  <si>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</si>
  <si>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</si>
  <si>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</si>
  <si>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</si>
  <si>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</si>
  <si>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</si>
  <si>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</si>
  <si>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</si>
  <si>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</si>
  <si>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</si>
  <si>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</si>
  <si>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</si>
  <si>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</si>
  <si>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</si>
  <si>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</si>
  <si>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</si>
  <si>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</si>
  <si>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</si>
  <si>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</si>
  <si>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</si>
  <si>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</si>
  <si>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</si>
  <si>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</si>
  <si>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</si>
  <si>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</si>
  <si>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</si>
  <si>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</si>
  <si>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</si>
  <si>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</si>
  <si>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</si>
  <si>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</si>
  <si>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</si>
  <si>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</si>
  <si>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</si>
  <si>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</si>
  <si>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</si>
  <si>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</si>
  <si>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</si>
  <si>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</si>
  <si>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</si>
  <si>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</si>
  <si>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</si>
  <si>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</si>
  <si>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</si>
  <si>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</si>
  <si>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</si>
  <si>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</si>
  <si>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</si>
  <si>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</si>
  <si>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</si>
  <si>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</si>
  <si>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</si>
  <si>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</si>
  <si>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</si>
  <si>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</si>
  <si>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</si>
  <si>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</si>
  <si>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</si>
  <si>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</si>
  <si>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</si>
  <si>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</si>
  <si>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</si>
  <si>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</si>
  <si>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</si>
  <si>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</si>
  <si>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</si>
  <si>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</si>
  <si>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</si>
  <si>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</si>
  <si>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</si>
  <si>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</si>
  <si>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</si>
  <si>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</si>
  <si>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</si>
  <si>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</si>
  <si>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</si>
  <si>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</si>
  <si>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</si>
  <si>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</si>
  <si>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</si>
  <si>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</si>
  <si>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</si>
  <si>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</si>
  <si>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</si>
  <si>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</si>
  <si>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</si>
  <si>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</si>
  <si>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</si>
  <si>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</si>
  <si>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</si>
  <si>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</si>
  <si>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</si>
  <si>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</si>
  <si>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</si>
  <si>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</si>
  <si>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</si>
  <si>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</si>
  <si>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</si>
  <si>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</si>
  <si>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</si>
  <si>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</si>
  <si>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</si>
  <si>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</si>
  <si>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</si>
  <si>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</si>
  <si>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</si>
  <si>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</si>
  <si>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</si>
  <si>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</si>
  <si>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</si>
  <si>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</si>
  <si>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</si>
  <si>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</si>
  <si>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</si>
  <si>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</si>
  <si>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</si>
  <si>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</si>
  <si>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</si>
  <si>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</si>
  <si>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</si>
  <si>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</si>
  <si>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</si>
  <si>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</si>
  <si>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</si>
  <si>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</si>
  <si>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</si>
  <si>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</si>
  <si>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</si>
  <si>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</si>
  <si>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</si>
  <si>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</si>
  <si>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</si>
  <si>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</si>
  <si>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</si>
  <si>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</si>
  <si>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</si>
  <si>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</si>
  <si>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</si>
  <si>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</si>
  <si>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</si>
  <si>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</si>
  <si>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</si>
  <si>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</si>
  <si>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</si>
  <si>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</si>
  <si>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</si>
  <si>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</si>
  <si>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</si>
  <si>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</si>
  <si>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</si>
  <si>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</si>
  <si>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</si>
  <si>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</si>
  <si>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</si>
  <si>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</si>
  <si>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</si>
  <si>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</si>
  <si>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</si>
  <si>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</si>
  <si>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</si>
  <si>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</si>
  <si>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</si>
  <si>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</si>
  <si>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</si>
  <si>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</si>
  <si>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</si>
  <si>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</si>
  <si>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</si>
  <si>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</si>
  <si>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</si>
  <si>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</si>
  <si>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</si>
  <si>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</si>
  <si>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</si>
  <si>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</si>
  <si>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</si>
  <si>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</si>
  <si>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</si>
  <si>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</si>
  <si>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</si>
  <si>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</si>
  <si>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</si>
  <si>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</si>
  <si>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</si>
  <si>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</si>
  <si>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</si>
  <si>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</si>
  <si>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</si>
  <si>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</si>
  <si>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</si>
  <si>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</si>
  <si>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</si>
  <si>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</si>
  <si>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</si>
  <si>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</si>
  <si>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</si>
  <si>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</si>
  <si>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</si>
  <si>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</si>
  <si>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</si>
  <si>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</si>
  <si>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</si>
  <si>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</si>
  <si>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</si>
  <si>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</si>
  <si>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</si>
  <si>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</si>
  <si>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</si>
  <si>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</si>
  <si>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</si>
  <si>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</si>
  <si>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</si>
  <si>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</si>
  <si>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</si>
  <si>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</si>
  <si>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</si>
  <si>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</si>
  <si>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</si>
  <si>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</si>
  <si>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</si>
  <si>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</si>
  <si>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</si>
  <si>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</si>
  <si>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</si>
  <si>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</si>
  <si>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</si>
  <si>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</si>
  <si>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</si>
  <si>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</si>
  <si>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</si>
  <si>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</si>
  <si>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</si>
  <si>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</si>
  <si>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</si>
  <si>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</si>
  <si>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</si>
  <si>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</si>
  <si>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</si>
  <si>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</si>
  <si>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</si>
  <si>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</si>
  <si>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</si>
  <si>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</si>
  <si>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</si>
  <si>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</si>
  <si>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</si>
  <si>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</si>
  <si>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</si>
  <si>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</si>
  <si>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</si>
  <si>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</si>
  <si>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</si>
  <si>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</si>
  <si>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</si>
  <si>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</si>
  <si>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</si>
  <si>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Site located inside National Guard access not allowed by security allowed time only from 9 to 5</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</si>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</sst>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314.01002962962957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45976.958455555556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45976.958455555556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45976.958455555556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45976.958455555556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45976.958455555556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45976.958455555556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45976.958455555556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45976.958455555556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45976.958455555556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45976.958455555556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45976.958455555556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45976.958455555556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45976.958455555556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45976.958455555556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45976.958455555556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45976.958455555556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45976.958455555556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45976.958455555556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45976.958455555556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45976.958455555556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45976.958455555556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45976.958455555556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45976.958455555556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45976.958455555556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45976.958455555556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45976.958455555556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45976.958455555556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45976.958455555556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45976.958455555556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45976.958455555556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45976.958455555556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45976.958455555556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45976.958455555556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45976.958455555556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45976.958455555556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45976.958455555556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45976.958455555556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45976.958455555556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45976.958455555556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45976.958455555556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45976.958455555556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45976.958455555556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45976.958455555556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45976.958455555556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45976.958455555556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45976.958455555556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45976.958455555556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45976.958455555556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45976.958455555556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45976.958455555556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45976.958455555556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45976.958455555556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45976.958455555556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45976.958455555556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45976.958455555556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45976.958455555556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45976.958455555556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45976.958455555556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45976.958455555556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45976.958455555556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45976.958455555556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45976.958455555556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45976.958455555556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45976.958455555556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45976.958455555556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45976.958455555556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45976.958455555556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45976.958455555556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45976.958455555556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45976.958455555556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45976.958455555556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45976.958455555556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45976.958455555556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45976.958455555556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45976.958455555556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45976.958455555556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45976.958455555556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45976.958455555556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45976.958455555556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45976.958455555556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45976.958455555556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45976.958455555556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45976.958455555556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45976.958455555556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45976.958455555556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45976.958455555556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03EB118-E4A6-4261-8BB1-A5E0B18CE10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151.95861759259424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0.52211296296445653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0.23536527777469018</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24924</v>
      </c>
      <c r="E6" s="103" t="s">
        <v>39021</v>
      </c>
      <c r="F6" s="104">
        <v>45976.938900462963</v>
      </c>
      <c r="G6" s="105">
        <f ca="1">IFERROR(NOW()-F6,"-")</f>
        <v>1.9555092592781875E-2</v>
      </c>
      <c r="H6" s="156">
        <v>45976.924050925925</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4</v>
      </c>
      <c r="D7" s="18" t="s">
        <v>19048</v>
      </c>
      <c r="E7" s="103" t="s">
        <v>39021</v>
      </c>
      <c r="F7" s="104">
        <v>45976.932523148149</v>
      </c>
      <c r="G7" s="105">
        <f ca="1">IFERROR(NOW()-F7,"-")</f>
        <v>2.593240740679903E-2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c r="C8" s="18"/>
      <c r="D8" s="18"/>
      <c r="E8" s="103"/>
      <c r="F8" s="156"/>
      <c r="G8" s="105"/>
      <c r="H8" s="104"/>
      <c r="I8" s="18"/>
      <c r="J8" s="18"/>
      <c r="K8" s="19"/>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45976.958455555556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45976.958455555556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45976.958455555556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45976.958455555556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45976.958455555556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45976.958455555556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45976.958455555556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45976.958455555556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45976.958455555556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45976.958455555556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45976.958455555556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45976.958455555556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45976.958455555556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45976.958455555556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45976.958455555556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45976.958455555556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45976.958455555556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45976.958455555556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45976.958455555556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45976.958455555556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45976.958455555556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45976.958455555556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45976.958455555556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45976.958455555556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45976.958455555556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45976.958455555556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45976.958455555556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45976.958455555556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45976.958455555556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45976.958455555556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45976.958455555556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45976.958455555556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45976.958455555556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45976.958455555556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45976.958455555556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45976.958455555556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45976.958455555556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45976.958455555556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45976.958455555556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45976.958455555556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45976.958455555556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45976.958455555556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45976.958455555556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45976.958455555556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45976.958455555556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45976.958455555556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45976.958455555556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45976.958455555556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45976.958455555556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45976.958455555556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45976.958455555556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45976.958455555556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45976.958455555556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45976.958455555556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45976.958455555556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45976.958455555556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45976.958455555556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45976.958455555556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45976.958455555556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45976.958455555556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45976.958455555556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45976.958455555556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45976.958455555556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45976.958455555556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45976.958455555556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45976.958455555556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45976.958455555556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45976.958455555556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45976.958455555556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45976.958455555556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45976.958455555556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45976.958455555556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45976.958455555556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45976.958455555556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45976.958455555556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45976.958455555556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45976.958455555556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45976.958455555556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45976.958455555556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45976.958455555556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45976.958455555556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45976.958455555556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45976.958455555556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45976.958455555556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45976.958455555556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45976.958455555556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45976.958455555556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45976.958455555556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45976.958455555556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45976.958455555556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45976.958455555556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45976.958455555556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45976.958455555556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45976.958455555556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45976.958455555556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45976.958455555556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45976.958455555556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45976.958455555556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45976.958455555556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45976.958455555556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45976.958455555556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45976.958455555556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45976.958455555556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45976.958455555556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45976.958455555556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45976.958455555556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45976.958455555556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45976.958455555556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45976.958455555556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45976.958455555556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45976.958455555556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45976.958455555556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45976.958455555556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45976.958455555556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45976.958455555556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45976.958455555556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45976.958455555556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45976.958455555556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45976.958455555556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45976.958455555556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45976.958455555556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45976.958455555556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45976.958455555556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45976.958455555556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45976.958455555556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45976.958455555556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45976.958455555556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45976.958455555556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45976.958455555556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45976.958455555556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45976.958455555556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45976.958455555556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45976.958455555556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45976.958455555556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45976.958455555556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45976.958455555556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45976.958455555556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45976.958455555556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45976.958455555556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45976.958455555556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45976.958455555556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45976.958455555556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45976.958455555556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45976.958455555556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45976.958455555556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45976.958455555556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45976.958455555556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45976.958455555556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45976.958455555556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45976.958455555556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45976.958455555556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45976.958455555556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45976.958455555556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45976.958455555556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45976.958455555556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45976.958455555556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45976.958455555556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45976.958455555556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45976.958455555556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45976.958455555556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45976.958455555556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45976.958455555556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45976.958455555556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45976.958455555556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45976.958455555556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45976.958455555556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45976.958455555556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45976.958455555556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45976.958455555556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45976.958455555556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45976.958455555556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45976.958455555556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45976.958455555556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45976.958455555556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45976.958455555556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45976.958455555556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45976.958455555556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45976.958455555556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45976.958455555556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45976.958455555556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45976.958455555556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45976.958455555556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45976.958455555556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45976.958455555556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45976.958455555556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45976.958455555556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45976.958455555556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45976.958455555556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45976.958455555556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45976.958455555556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45976.958455555556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45976.958455555556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45976.958455555556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45976.958455555556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45976.958455555556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45976.958455555556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45976.958455555556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45976.958455555556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45976.958455555556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45976.958455555556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45976.958455555556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45976.958455555556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45976.958455555556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45976.958455555556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45976.958455555556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45976.958455555556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45976.958455555556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45976.958455555556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45976.958455555556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45976.958455555556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45976.958455555556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45976.958455555556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45976.958455555556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45976.958455555556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45976.958455555556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45976.958455555556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45976.958455555556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45976.958455555556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45976.958455555556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45976.958455555556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45976.958455555556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45976.958455555556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45976.958455555556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45976.958455555556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45976.958455555556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45976.958455555556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45976.958455555556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45976.958455555556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45976.958455555556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45976.958455555556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45976.958455555556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45976.958455555556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45976.958455555556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45976.958455555556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45976.958455555556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45976.958455555556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45976.958455555556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45976.958455555556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45976.958455555556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45976.958455555556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45976.958455555556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45976.958455555556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45976.958455555556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45976.958455555556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45976.958455555556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45976.958455555556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45976.958455555556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45976.958455555556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45976.958455555556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45976.958455555556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45976.958455555556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45976.958455555556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45976.958455555556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45976.958455555556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45976.958455555556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45976.958455555556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45976.958455555556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45976.958455555556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45976.958455555556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45976.958455555556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45976.958455555556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45976.958455555556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45976.958455555556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45976.958455555556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45976.958455555556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45976.958455555556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45976.958455555556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45976.958455555556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45976.958455555556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45976.958455555556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45976.958455555556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45976.958455555556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45976.958455555556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45976.958455555556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45976.958455555556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45976.958455555556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45976.958455555556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45976.958455555556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45976.958455555556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45976.958455555556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45976.958455555556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45976.958455555556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45976.958455555556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45976.958455555556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45976.958455555556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45976.958455555556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45976.958455555556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45976.958455555556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45976.958455555556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45976.958455555556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45976.958455555556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45976.958455555556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45976.958455555556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45976.958455555556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45976.958455555556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45976.958455555556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45976.958455555556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45976.958455555556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45976.958455555556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45976.958455555556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45976.958455555556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45976.958455555556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45976.958455555556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45976.958455555556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45976.958455555556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45976.958455555556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45976.958455555556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45976.958455555556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45976.958455555556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45976.958455555556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45976.958455555556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45976.958455555556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45976.958455555556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45976.958455555556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45976.958455555556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45976.958455555556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45976.958455555556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45976.958455555556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45976.958455555556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45976.958455555556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45976.958455555556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45976.958455555556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45976.958455555556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45976.958455555556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45976.958455555556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45976.958455555556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45976.958455555556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45976.958455555556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45976.958455555556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45976.958455555556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45976.958455555556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45976.958455555556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45976.958455555556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45976.958455555556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45976.958455555556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45976.958455555556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45976.958455555556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45976.958455555556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45976.958455555556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45976.958455555556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45976.958455555556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45976.958455555556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45976.958455555556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45976.958455555556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45976.958455555556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45976.958455555556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45976.958455555556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45976.958455555556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45976.958455555556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45976.958455555556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45976.958455555556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45976.958455555556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45976.958455555556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45976.958455555556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45976.958455555556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45976.958455555556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45976.958455555556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45976.958455555556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45976.958455555556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45976.958455555556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45976.958455555556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45976.958455555556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45976.958455555556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45976.958455555556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45976.958455555556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45976.958455555556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45976.958455555556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45976.958455555556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45976.958455555556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45976.958455555556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45976.958455555556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45976.958455555556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45976.958455555556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45976.958455555556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45976.958455555556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45976.958455555556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45976.958455555556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45976.958455555556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45976.958455555556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45976.958455555556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45976.958455555556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45976.958455555556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45976.958455555556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45976.958455555556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45976.958455555556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45976.958455555556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45976.958455555556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45976.958455555556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45976.958455555556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45976.958455555556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45976.958455555556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45976.958455555556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45976.958455555556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45976.958455555556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45976.958455555556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45976.958455555556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45976.958455555556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45976.958455555556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45976.958455555556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45976.958455555556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45976.958455555556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45976.958455555556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45976.958455555556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45976.958455555556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45976.958455555556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45976.958455555556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45976.958455555556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45976.958455555556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45976.958455555556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45976.958455555556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45976.958455555556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45976.958455555556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45976.958455555556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45976.958455555556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45976.958455555556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45976.958455555556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45976.958455555556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45976.958455555556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45976.958455555556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45976.958455555556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45976.958455555556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45976.958455555556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45976.958455555556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45976.958455555556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45976.958455555556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45976.958455555556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45976.958455555556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45976.958455555556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45976.958455555556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45976.958455555556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45976.958455555556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45976.958455555556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45976.958455555556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45976.958455555556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45976.958455555556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45976.958455555556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45976.958455555556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45976.958455555556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45976.958455555556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45976.958455555556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45976.958455555556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45976.958455555556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45976.958455555556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45976.958455555556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45976.958455555556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45976.958455555556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45976.958455555556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45976.958455555556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45976.958455555556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45976.958455555556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45976.958455555556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45976.958455555556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45976.958455555556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45976.958455555556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45976.958455555556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45976.958455555556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45976.958455555556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45976.958455555556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45976.958455555556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45976.958455555556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45976.958455555556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45976.958455555556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45976.958455555556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45976.958455555556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45976.958455555556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45976.958455555556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45976.958455555556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45976.958455555556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45976.958455555556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45976.958455555556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45976.958455555556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45976.958455555556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45976.958455555556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45976.958455555556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45976.958455555556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45976.958455555556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45976.958455555556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45976.958455555556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45976.958455555556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45976.958455555556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45976.958455555556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45976.958455555556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45976.958455555556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45976.958455555556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45976.958455555556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45976.958455555556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45976.958455555556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45976.958455555556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45976.958455555556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45976.958455555556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45976.958455555556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45976.958455555556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45976.958455555556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45976.958455555556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45976.958455555556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45976.958455555556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45976.958455555556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45976.958455555556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45976.958455555556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45976.958455555556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45976.958455555556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45976.958455555556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45976.958455555556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45976.958455555556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45976.958455555556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45976.958455555556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45976.958455555556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45976.958455555556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45976.958455555556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45976.958455555556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45976.958455555556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45976.958455555556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45976.958455555556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45976.958455555556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45976.958455555556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45976.958455555556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45976.958455555556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45976.958455555556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45976.958455555556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45976.958455555556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45976.958455555556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45976.958455555556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45976.958455555556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45976.958455555556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45976.958455555556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45976.958455555556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45976.958455555556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45976.958455555556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45976.958455555556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45976.958455555556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45976.958455555556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45976.958455555556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45976.958455555556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45976.958455555556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45976.958455555556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45976.958455555556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45976.958455555556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45976.958455555556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45976.958455555556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45976.958455555556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45976.958455555556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45976.958455555556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45976.958455555556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45976.958455555556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45976.958455555556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45976.958455555556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45976.958455555556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45976.958455555556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45976.958455555556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45976.958455555556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45976.958455555556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45976.958455555556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45976.958455555556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45976.958455555556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45976.958455555556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45976.958455555556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45976.958455555556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45976.958455555556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45976.958455555556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45976.958455555556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45976.958455555556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45976.958455555556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45976.958455555556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45976.958455555556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45976.958455555556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45976.958455555556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45976.958455555556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45976.958455555556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45976.958455555556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45976.958455555556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45976.958455555556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45976.958455555556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45976.958455555556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45976.958455555556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45976.958455555556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45976.958455555556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45976.958455555556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45976.958455555556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45976.958455555556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45976.958455555556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45976.958455555556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45976.958455555556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45976.958455555556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45976.958455555556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45976.958455555556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45976.958455555556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45976.958455555556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45976.958455555556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45976.958455555556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45976.958455555556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45976.958455555556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45976.958455555556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45976.958455555556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45976.958455555556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45976.958455555556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45976.958455555556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45976.958455555556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45976.958455555556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45976.958455555556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45976.958455555556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45976.958455555556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45976.958455555556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45976.958455555556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45976.958455555556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45976.958455555556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45976.958455555556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45976.958455555556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45976.958455555556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45976.958455555556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45976.958455555556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45976.958455555556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45976.958455555556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45976.958455555556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45976.958455555556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45976.958455555556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45976.958455555556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45976.958455555556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45976.958455555556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45976.958455555556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45976.958455555556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45976.958455555556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45976.958455555556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45976.958455555556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45976.958455555556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45976.958455555556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45976.958455555556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45976.958455555556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45976.958455555556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45976.958455555556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45976.958455555556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45976.958455555556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45976.958455555556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45976.958455555556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45976.958455555556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45976.958455555556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45976.958455555556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45976.958455555556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45976.958455555556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45976.958455555556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45976.958455555556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45976.958455555556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45976.958455555556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45976.958455555556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45976.958455555556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45976.958455555556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45976.958455555556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45976.958455555556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45976.958455555556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45976.958455555556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45976.958455555556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45976.958455555556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45976.958455555556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45976.958455555556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45976.958455555556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45976.958455555556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45976.958455555556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45976.958455555556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45976.958455555556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45976.958455555556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45976.958455555556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45976.958455555556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45976.958455555556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45976.958455555556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45976.958455555556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45976.958455555556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45976.958455555556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45976.958455555556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45976.958455555556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45976.958455555556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45976.958455555556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45976.958455555556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45976.958455555556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45976.958455555556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45976.958455555556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45976.958455555556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45976.958455555556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45976.958455555556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45976.958455555556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45976.958455555556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45976.958455555556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45976.958455555556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45976.958455555556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45976.958455555556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45976.958455555556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45976.958455555556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45976.958455555556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45976.958455555556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45976.958455555556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45976.958455555556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45976.958455555556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45976.958455555556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45976.958455555556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45976.958455555556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45976.958455555556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45976.958455555556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45976.958455555556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45976.958455555556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45976.958455555556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45976.958455555556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45976.958455555556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45976.958455555556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45976.958455555556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45976.958455555556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45976.958455555556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45976.958455555556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45976.958455555556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45976.958455555556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45976.958455555556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45976.958455555556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45976.958455555556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45976.958455555556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45976.958455555556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45976.958455555556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45976.958455555556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45976.958455555556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45976.958455555556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45976.958455555556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45976.958455555556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45976.958455555556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45976.958455555556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45976.958455555556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45976.958455555556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45976.958455555556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45976.958455555556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45976.958455555556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45976.958455555556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45976.958455555556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45976.958455555556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45976.958455555556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45976.958455555556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45976.958455555556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45976.958455555556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45976.958455555556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45976.958455555556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45976.958455555556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45976.958455555556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45976.958455555556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45976.958455555556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45976.958455555556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45976.958455555556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45976.958455555556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45976.958455555556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45976.958455555556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45976.958455555556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45976.958455555556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45976.958455555556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45976.958455555556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45976.958455555556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45976.958455555556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45976.958455555556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45976.958455555556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45976.958455555556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45976.958455555556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45976.958455555556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45976.958455555556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45976.958455555556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45976.958455555556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45976.958455555556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45976.958455555556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45976.958455555556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45976.958455555556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45976.958455555556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45976.958455555556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45976.958455555556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45976.958455555556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45976.958455555556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45976.958455555556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45976.958455555556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45976.958455555556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45976.958455555556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45976.958455555556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45976.958455555556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45976.958455555556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45976.958455555556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45976.958455555556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45976.958455555556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45976.958455555556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45976.958455555556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45976.958455555556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45976.958455555556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45976.958455555556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45976.958455555556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45976.958455555556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45976.958455555556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45976.958455555556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45976.958455555556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45976.958455555556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45976.958455555556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45976.958455555556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45976.958455555556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45976.958455555556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45976.958455555556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45976.958455555556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45976.958455555556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45976.958455555556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45976.958455555556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45976.958455555556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45976.958455555556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45976.958455555556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45976.958455555556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45976.958455555556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45976.958455555556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45976.958455555556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45976.958455555556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45976.958455555556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45976.958455555556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45976.958455555556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45976.958455555556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45976.958455555556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45976.958455555556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45976.958455555556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45976.958455555556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45976.958455555556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45976.958455555556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45976.958455555556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45976.958455555556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45976.958455555556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45976.958455555556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45976.958455555556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45976.958455555556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45976.958455555556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45976.958455555556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45976.958455555556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45976.958455555556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45976.958455555556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45976.958455555556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45976.958455555556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45976.958455555556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45976.958455555556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45976.958455555556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45976.958455555556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45976.958455555556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45976.958455555556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45976.958455555556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45976.958455555556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45976.958455555556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45976.958455555556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45976.958455555556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45976.958455555556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45976.958455555556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45976.958455555556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45976.958455555556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45976.958455555556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45976.958455555556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45976.958455555556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45976.958455555556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45976.958455555556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45976.958455555556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45976.958455555556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45976.958455555556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45976.958455555556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45976.958455555556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45976.958455555556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45976.958455555556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45976.958455555556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45976.958455555556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45976.958455555556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45976.958455555556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45976.958455555556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45976.958455555556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45976.958455555556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45976.958455555556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45976.958455555556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45976.958455555556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45976.958455555556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45976.958455555556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45976.958455555556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45976.958455555556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45976.958455555556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45976.958455555556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45976.958455555556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45976.958455555556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45976.958455555556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45976.958455555556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45976.958455555556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45976.958455555556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45976.958455555556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45976.958455555556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45976.958455555556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45976.958455555556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45976.958455555556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45976.958455555556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45976.958455555556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45976.958455555556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45976.958455555556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45976.958455555556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45976.958455555556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45976.958455555556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45976.958455555556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45976.958455555556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45976.958455555556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45976.958455555556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45976.958455555556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45976.958455555556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45976.958455555556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45976.958455555556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45976.958455555556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45976.958455555556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45976.958455555556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45976.958455555556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45976.958455555556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45976.958455555556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45976.958455555556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45976.958455555556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45976.958455555556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45976.958455555556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45976.958455555556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45976.958455555556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45976.958455555556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45976.958455555556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45976.958455555556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45976.958455555556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45976.958455555556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45976.958455555556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45976.958455555556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45976.958455555556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45976.958455555556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45976.958455555556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45976.958455555556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45976.958455555556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45976.958455555556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45976.958455555556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45976.958455555556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45976.958455555556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45976.958455555556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45976.958455555556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45976.958455555556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45976.958455555556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45976.958455555556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45976.958455555556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45976.958455555556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45976.958455555556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45976.958455555556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45976.958455555556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45976.958455555556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45976.958455555556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45976.958455555556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45976.958455555556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45976.958455555556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45976.958455555556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45976.958455555556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45976.958455555556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45976.958455555556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45976.958455555556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45976.958455555556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45976.958455555556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45976.958455555556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45976.958455555556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45976.958455555556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45976.958455555556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45976.958455555556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45976.958455555556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45976.958455555556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45976.958455555556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45976.958455555556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45976.958455555556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45976.958455555556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45976.958455555556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45976.958455555556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45976.958455555556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45976.958455555556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45976.958455555556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45976.958455555556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45976.958455555556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45976.958455555556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45976.958455555556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45976.958455555556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45976.958455555556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45976.958455555556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45976.958455555556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45976.958455555556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45976.958455555556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45976.958455555556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45976.958455555556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45976.958455555556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45976.958455555556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45976.958455555556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45976.958455555556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45976.958455555556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45976.958455555556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45976.958455555556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45976.958455555556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45976.958455555556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45976.958455555556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45976.958455555556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45976.958455555556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45976.958455555556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45976.958455555556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45976.958455555556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45976.958455555556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45976.958455555556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45976.958455555556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45976.958455555556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45976.958455555556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45976.958455555556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45976.958455555556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45976.958455555556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45976.958455555556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45976.958455555556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45976.958455555556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45976.958455555556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45976.958455555556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45976.958455555556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45976.958455555556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45976.958455555556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45976.958455555556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45976.958455555556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45976.958455555556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45976.958455555556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45976.958455555556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45976.958455555556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45976.958455555556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45976.958455555556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45976.958455555556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273.47773796295951</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0.36934675926022464</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0.17218240740476176</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45976.958455555556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45976.958455555556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45976.958455555556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45976.958455555556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45976.958455555556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45976.958455555556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45976.958455555556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45976.958455555556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45976.958455555556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45976.958455555556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45976.958455555556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45976.958455555556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45976.958455555556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45976.958455555556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45976.958455555556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45976.958455555556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45976.958455555556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45976.958455555556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45976.958455555556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45976.958455555556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45976.958455555556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45976.958455555556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45976.958455555556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45976.958455555556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45976.958455555556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45976.958455555556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45976.958455555556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45976.958455555556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45976.958455555556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45976.958455555556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45976.958455555556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45976.958455555556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45976.958455555556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45976.958455555556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45976.958455555556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45976.958455555556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45976.958455555556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45976.958455555556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45976.958455555556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45976.958455555556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45976.958455555556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45976.958455555556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45976.958455555556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45976.958455555556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45976.958455555556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45976.958455555556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45976.958455555556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45976.958455555556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45976.958455555556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45976.958455555556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45976.958455555556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45976.958455555556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45976.958455555556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45976.958455555556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45976.958455555556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45976.958455555556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45976.958455555556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45976.958455555556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45976.958455555556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45976.958455555556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45976.958455555556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45976.958455555556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45976.958455555556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45976.958455555556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45976.958455555556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45976.958455555556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45976.958455555556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45976.958455555556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45976.958455555556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45976.958455555556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45976.958455555556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45976.958455555556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45976.958455555556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45976.958455555556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45976.958455555556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45976.958455555556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45976.958455555556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45976.958455555556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9" sqref="D1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85.126395370367391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50.769578240739065</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28.297344444443297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7" ca="1" si="2">IFERROR(NOW()-F6,"")</f>
        <v>45976.958455555556</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45976.958455555556</v>
      </c>
      <c r="H7" s="125">
        <v>45976.442164351851</v>
      </c>
      <c r="I7" s="124" t="str">
        <f>IFERROR(VLOOKUP(D7,DB!A:F,6,0),"")</f>
        <v>SCECO</v>
      </c>
      <c r="J7" s="124" t="str">
        <f>IFERROR(VLOOKUP(D7,DB!A:G,7,0),"")</f>
        <v>Haj Removal</v>
      </c>
      <c r="K7" s="124" t="s">
        <v>39130</v>
      </c>
      <c r="L7" s="124" t="str">
        <f>IFERROR(VLOOKUP(D7,DB!A:I,9,0),"")</f>
        <v>Latis</v>
      </c>
    </row>
    <row r="8" spans="1:13" ht="30.75">
      <c r="A8" s="124" t="s">
        <v>39128</v>
      </c>
      <c r="B8" s="124" t="str">
        <f>IFERROR(VLOOKUP(D8,DB!A:K,11,0),"")</f>
        <v>R5</v>
      </c>
      <c r="C8" s="124">
        <v>1</v>
      </c>
      <c r="D8" s="124" t="s">
        <v>38322</v>
      </c>
      <c r="E8" s="124" t="s">
        <v>39021</v>
      </c>
      <c r="F8" s="124"/>
      <c r="G8" s="126">
        <f t="shared" ca="1" si="2"/>
        <v>45976.958455555556</v>
      </c>
      <c r="H8" s="158">
        <v>45976.54896990741</v>
      </c>
      <c r="I8" s="124" t="str">
        <f>IFERROR(VLOOKUP(D8,DB!A:F,6,0),"")</f>
        <v>SCECO</v>
      </c>
      <c r="J8" s="124" t="str">
        <f>IFERROR(VLOOKUP(D8,DB!A:G,7,0),"")</f>
        <v>Haj Removal</v>
      </c>
      <c r="K8" s="124" t="s">
        <v>39130</v>
      </c>
      <c r="L8" s="124" t="str">
        <f>IFERROR(VLOOKUP(D8,DB!A:I,9,0),"")</f>
        <v>Latis</v>
      </c>
    </row>
    <row r="9" spans="1:13">
      <c r="A9" s="124" t="s">
        <v>39131</v>
      </c>
      <c r="B9" s="124" t="str">
        <f>IFERROR(VLOOKUP(D9,DB!A:K,11,0),"")</f>
        <v>R5</v>
      </c>
      <c r="C9" s="124">
        <v>2</v>
      </c>
      <c r="D9" s="124" t="s">
        <v>33070</v>
      </c>
      <c r="E9" s="124" t="s">
        <v>39021</v>
      </c>
      <c r="F9" s="124"/>
      <c r="G9" s="126">
        <f t="shared" ca="1" si="2"/>
        <v>45976.958455555556</v>
      </c>
      <c r="H9" s="158">
        <v>45976.913634259261</v>
      </c>
      <c r="I9" s="124" t="str">
        <f>IFERROR(VLOOKUP(D9,DB!A:F,6,0),"")</f>
        <v>SCECO</v>
      </c>
      <c r="J9" s="124" t="str">
        <f>IFERROR(VLOOKUP(D9,DB!A:G,7,0),"")</f>
        <v>Vandalized</v>
      </c>
      <c r="K9" s="124" t="s">
        <v>39132</v>
      </c>
      <c r="L9" s="124" t="str">
        <f>IFERROR(VLOOKUP(D9,DB!A:I,9,0),"")</f>
        <v>Latis</v>
      </c>
    </row>
    <row r="10" spans="1:13">
      <c r="A10" s="124"/>
      <c r="B10" s="124" t="str">
        <f>IFERROR(VLOOKUP(D10,DB!A:K,11,0),"")</f>
        <v/>
      </c>
      <c r="C10" s="124"/>
      <c r="D10" s="124"/>
      <c r="E10" s="124"/>
      <c r="F10" s="124"/>
      <c r="G10" s="126">
        <f t="shared" ca="1" si="2"/>
        <v>45976.958455555556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45976.958455555556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45976.958455555556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45976.958455555556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45976.958455555556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45976.958455555556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45976.958455555556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45976.958455555556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45976.958455555556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45976.958455555556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45976.958455555556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45976.958455555556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45976.958455555556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45976.958455555556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45976.958455555556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45976.958455555556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45976.958455555556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45976.958455555556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45976.958455555556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45976.958455555556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45976.958455555556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45976.958455555556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45976.958455555556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45976.958455555556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45976.958455555556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45976.958455555556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45976.958455555556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45976.958455555556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45976.958455555556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45976.958455555556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45976.958455555556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45976.958455555556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45976.958455555556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45976.958455555556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45976.958455555556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45976.958455555556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45976.958455555556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45976.958455555556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45976.958455555556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45976.958455555556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45976.958455555556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45976.958455555556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45976.958455555556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45976.958455555556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45976.958455555556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45976.958455555556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45976.958455555556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45976.958455555556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45976.958455555556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45976.958455555556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45976.958455555556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45976.958455555556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45976.958455555556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45976.958455555556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45976.958455555556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45976.958455555556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45976.958455555556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45976.958455555556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45976.958455555556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45976.958455555556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45976.958455555556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45976.958455555556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45976.958455555556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45976.958455555556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45976.958455555556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45976.958455555556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45976.958455555556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45976.958455555556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45976.958455555556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45976.958455555556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45976.958455555556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45976.958455555556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45976.958455555556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45976.958455555556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45976.958455555556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45976.958455555556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45976.958455555556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45976.958455555556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45976.958455555556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45976.958455555556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45976.958455555556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45976.958455555556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45976.958455555556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45976.958455555556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45976.958455555556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45976.958455555556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45976.958455555556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45976.958455555556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45976.958455555556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45976.958455555556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45976.958455555556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45976.958455555556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45976.958455555556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45976.958455555556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45976.958455555556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45976.958455555556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45976.958455555556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45976.958455555556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45976.958455555556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45976.958455555556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45976.958455555556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45976.958455555556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45976.958455555556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45976.958455555556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45976.958455555556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45976.958455555556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45976.958455555556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45976.958455555556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45976.958455555556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45976.958455555556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45976.958455555556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45976.958455555556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45976.958455555556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45976.958455555556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45976.958455555556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45976.958455555556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45976.958455555556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45976.958455555556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45976.958455555556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45976.958455555556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45976.958455555556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45976.958455555556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45976.958455555556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45976.958455555556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45976.958455555556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45976.958455555556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45976.958455555556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45976.958455555556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45976.958455555556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45976.958455555556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45976.958455555556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45976.958455555556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45976.958455555556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45976.958455555556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45976.958455555556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45976.958455555556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45976.958455555556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45976.958455555556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45976.958455555556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45976.958455555556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45976.958455555556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45976.958455555556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45976.958455555556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45976.958455555556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45976.958455555556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45976.958455555556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45976.958455555556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45976.958455555556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45976.958455555556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45976.958455555556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45976.958455555556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45976.958455555556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45976.958455555556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45976.958455555556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45976.958455555556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45976.958455555556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45976.958455555556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45976.958455555556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45976.958455555556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45976.958455555556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45976.958455555556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45976.958455555556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45976.958455555556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45976.958455555556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45976.958455555556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45976.958455555556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45976.958455555556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45976.958455555556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45976.958455555556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45976.958455555556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45976.958455555556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45976.958455555556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45976.958455555556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45976.958455555556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45976.958455555556</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45976.958455555556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45976.958455555556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45976.958455555556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45976.958455555556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45976.958455555556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45976.958455555556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45976.958455555556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45976.958455555556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45976.958455555556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45976.958455555556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45976.958455555556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45976.958455555556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45976.958455555556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45976.958455555556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45976.958455555556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45976.958455555556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45976.958455555556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45976.958455555556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45976.958455555556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45976.958455555556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45976.958455555556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45976.958455555556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45976.958455555556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45976.958455555556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45976.958455555556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45976.958455555556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45976.958455555556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45976.958455555556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45976.958455555556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45976.958455555556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45976.958455555556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45976.958455555556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45976.958455555556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45976.958455555556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45976.958455555556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45976.958455555556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45976.958455555556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45976.958455555556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45976.958455555556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45976.958455555556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45976.958455555556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45976.958455555556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45976.958455555556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45976.958455555556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45976.958455555556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45976.958455555556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45976.958455555556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45976.958455555556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45976.958455555556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45976.958455555556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45976.958455555556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45976.958455555556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45976.958455555556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45976.958455555556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45976.958455555556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45976.958455555556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45976.958455555556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45976.958455555556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45976.958455555556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45976.958455555556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45976.958455555556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45976.958455555556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45976.958455555556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45976.958455555556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45976.958455555556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45976.958455555556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45976.958455555556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45976.958455555556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45976.958455555556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45976.958455555556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45976.958455555556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45976.958455555556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45976.958455555556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45976.958455555556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45976.958455555556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45976.958455555556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45976.958455555556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45976.958455555556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45976.958455555556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45976.958455555556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45976.958455555556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45976.958455555556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45976.958455555556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45976.958455555556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45976.958455555556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45976.958455555556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45976.958455555556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45976.958455555556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45976.958455555556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45976.958455555556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45976.958455555556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45976.958455555556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45976.958455555556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45976.958455555556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45976.958455555556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45976.958455555556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45976.958455555556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45976.958455555556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45976.958455555556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45976.958455555556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45976.958455555556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45976.958455555556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45976.958455555556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45976.958455555556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45976.958455555556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45976.958455555556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45976.958455555556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45976.958455555556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45976.958455555556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45976.958455555556</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2025-11-15T20:01:43Z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