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680" documentId="13_ncr:1_{F6CB121F-512D-4AA6-A0C1-0FB36C537598}" xr6:coauthVersionLast="47" xr6:coauthVersionMax="47" xr10:uidLastSave="{96378732-8502-4CE0-B644-87EC19913D46}"/>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<sst xmlns="http://schemas.openxmlformats.org/spreadsheetml/2006/main" count="180317" uniqueCount="39143">
  <si>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</si>
  <si>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</si>
  <si>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</si>
  <si>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</si>
  <si>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</si>
  <si>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</si>
  <si>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</si>
  <si>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</si>
  <si>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</si>
  <si>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</si>
  <si>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</si>
  <si>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</si>
  <si>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</si>
  <si>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</si>
  <si>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</si>
  <si>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</si>
  <si>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</si>
  <si>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</si>
  <si>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</si>
  <si>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</si>
  <si>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</si>
  <si>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</si>
  <si>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</si>
  <si>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</si>
  <si>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</si>
  <si>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</si>
  <si>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</si>
  <si>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</si>
  <si>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</si>
  <si>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</si>
  <si>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</si>
  <si>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</si>
  <si>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</si>
  <si>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</si>
  <si>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</si>
  <si>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</si>
  <si>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</si>
  <si>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</si>
  <si>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</si>
  <si>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</si>
  <si>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</si>
  <si>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</si>
  <si>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</si>
  <si>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</si>
  <si>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</si>
  <si>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</si>
  <si>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</si>
  <si>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</si>
  <si>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</si>
  <si>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</si>
  <si>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</si>
  <si>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</si>
  <si>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</si>
  <si>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</si>
  <si>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</si>
  <si>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</si>
  <si>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</si>
  <si>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</si>
  <si>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</si>
  <si>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</si>
  <si>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</si>
  <si>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</si>
  <si>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</si>
  <si>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</si>
  <si>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</si>
  <si>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</si>
  <si>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</si>
  <si>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</si>
  <si>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</si>
  <si>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</si>
  <si>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</si>
  <si>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</si>
  <si>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</si>
  <si>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</si>
  <si>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</si>
  <si>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</si>
  <si>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</si>
  <si>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</si>
  <si>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</si>
  <si>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</si>
  <si>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</si>
  <si>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</si>
  <si>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</si>
  <si>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</si>
  <si>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</si>
  <si>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</si>
  <si>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</si>
  <si>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</si>
  <si>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</si>
  <si>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</si>
  <si>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</si>
  <si>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</si>
  <si>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</si>
  <si>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</si>
  <si>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</si>
  <si>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</si>
  <si>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</si>
  <si>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</si>
  <si>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</si>
  <si>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</si>
  <si>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</si>
  <si>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</si>
  <si>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</si>
  <si>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</si>
  <si>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</si>
  <si>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</si>
  <si>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</si>
  <si>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</si>
  <si>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</si>
  <si>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</si>
  <si>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</si>
  <si>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</si>
  <si>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</si>
  <si>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</si>
  <si>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</si>
  <si>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</si>
  <si>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</si>
  <si>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</si>
  <si>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</si>
  <si>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</si>
  <si>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</si>
  <si>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</si>
  <si>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</si>
  <si>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</si>
  <si>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</si>
  <si>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</si>
  <si>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</si>
  <si>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</si>
  <si>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</si>
  <si>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</si>
  <si>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</si>
  <si>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</si>
  <si>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</si>
  <si>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</si>
  <si>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</si>
  <si>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</si>
  <si>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</si>
  <si>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</si>
  <si>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</si>
  <si>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</si>
  <si>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</si>
  <si>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</si>
  <si>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</si>
  <si>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</si>
  <si>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</si>
  <si>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</si>
  <si>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</si>
  <si>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</si>
  <si>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</si>
  <si>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</si>
  <si>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</si>
  <si>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</si>
  <si>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</si>
  <si>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</si>
  <si>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</si>
  <si>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</si>
  <si>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</si>
  <si>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</si>
  <si>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</si>
  <si>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</si>
  <si>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</si>
  <si>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</si>
  <si>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</si>
  <si>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</si>
  <si>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</si>
  <si>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</si>
  <si>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</si>
  <si>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</si>
  <si>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</si>
  <si>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</si>
  <si>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</si>
  <si>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</si>
  <si>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</si>
  <si>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</si>
  <si>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</si>
  <si>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</si>
  <si>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</si>
  <si>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</si>
  <si>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</si>
  <si>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</si>
  <si>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</si>
  <si>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</si>
  <si>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</si>
  <si>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</si>
  <si>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</si>
  <si>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</si>
  <si>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</si>
  <si>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</si>
  <si>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</si>
  <si>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</si>
  <si>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</si>
  <si>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</si>
  <si>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</si>
  <si>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</si>
  <si>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</si>
  <si>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</si>
  <si>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</si>
  <si>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</si>
  <si>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</si>
  <si>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</si>
  <si>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</si>
  <si>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</si>
  <si>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</si>
  <si>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</si>
  <si>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</si>
  <si>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</si>
  <si>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</si>
  <si>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</si>
  <si>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</si>
  <si>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</si>
  <si>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</si>
  <si>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</si>
  <si>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</si>
  <si>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</si>
  <si>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</si>
  <si>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</si>
  <si>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</si>
  <si>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</si>
  <si>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</si>
  <si>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</si>
  <si>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</si>
  <si>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</si>
  <si>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</si>
  <si>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</si>
  <si>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</si>
  <si>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</si>
  <si>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</si>
  <si>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</si>
  <si>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</si>
  <si>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</si>
  <si>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</si>
  <si>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</si>
  <si>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</si>
  <si>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</si>
  <si>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</si>
  <si>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</si>
  <si>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</si>
  <si>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</si>
  <si>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</si>
  <si>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</si>
  <si>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</si>
  <si>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</si>
  <si>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</si>
  <si>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</si>
  <si>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</si>
  <si>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</si>
  <si>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</si>
  <si>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</si>
  <si>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</si>
  <si>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</si>
  <si>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</si>
  <si>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</si>
  <si>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</si>
  <si>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</si>
  <si>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</si>
  <si>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</si>
  <si>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</si>
  <si>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</si>
  <si>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</si>
  <si>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</si>
  <si>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</si>
  <si>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</si>
  <si>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</si>
  <si>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</si>
  <si>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</si>
  <si>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</si>
  <si>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</si>
  <si>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</si>
  <si>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</si>
  <si>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</si>
  <si>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</si>
  <si>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</si>
  <si>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</si>
  <si>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</si>
  <si>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</si>
  <si>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</si>
  <si>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</si>
  <si>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</si>
  <si>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</si>
  <si>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</si>
  <si>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</si>
  <si>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</si>
  <si>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</si>
  <si>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</si>
  <si>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</si>
  <si>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</si>
  <si>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</si>
  <si>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</si>
  <si>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</si>
  <si>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</si>
  <si>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</si>
  <si>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</si>
  <si>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</si>
  <si>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</si>
  <si>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</si>
  <si>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</si>
  <si>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</si>
  <si>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</si>
  <si>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</si>
  <si>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</si>
  <si>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</si>
  <si>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</si>
  <si>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</si>
  <si>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</si>
  <si>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</si>
  <si>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</si>
  <si>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</si>
  <si>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</si>
  <si>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</si>
  <si>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</si>
  <si>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</si>
  <si>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</si>
  <si>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</si>
  <si>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</si>
  <si>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</si>
  <si>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</si>
  <si>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</si>
  <si>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</si>
  <si>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</si>
  <si>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</si>
  <si>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</si>
  <si>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</si>
  <si>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</si>
  <si>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</si>
  <si>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</si>
  <si>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</si>
  <si>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</si>
  <si>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</si>
  <si>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</si>
  <si>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</si>
  <si>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</si>
  <si>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</si>
  <si>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</si>
  <si>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</si>
  <si>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</si>
  <si>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</si>
  <si>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</si>
  <si>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</si>
  <si>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</si>
  <si>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</si>
  <si>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</si>
  <si>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</si>
  <si>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</si>
  <si>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</si>
  <si>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</si>
  <si>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</si>
  <si>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</si>
  <si>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</si>
  <si>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</si>
  <si>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</si>
  <si>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</si>
  <si>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</si>
  <si>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</si>
  <si>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</si>
  <si>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</si>
  <si>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</si>
  <si>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</si>
  <si>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</si>
  <si>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</si>
  <si>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</si>
  <si>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</si>
  <si>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</si>
  <si>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</si>
  <si>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</si>
  <si>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</si>
  <si>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</si>
  <si>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</si>
  <si>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</si>
  <si>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</si>
  <si>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</si>
  <si>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</si>
  <si>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</si>
  <si>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</si>
  <si>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</si>
  <si>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</si>
  <si>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</si>
  <si>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</si>
  <si>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</si>
  <si>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</si>
  <si>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</si>
  <si>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</si>
  <si>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</si>
  <si>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</si>
  <si>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</si>
  <si>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</si>
  <si>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</si>
  <si>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</si>
  <si>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</si>
  <si>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</si>
  <si>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</si>
  <si>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</si>
  <si>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</si>
  <si>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</si>
  <si>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</si>
  <si>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</si>
  <si>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</si>
  <si>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</si>
  <si>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</si>
  <si>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</si>
  <si>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</si>
  <si>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</si>
  <si>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</si>
  <si>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</si>
  <si>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</si>
  <si>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</si>
  <si>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</si>
  <si>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</si>
  <si>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</si>
  <si>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</si>
  <si>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</si>
  <si>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</si>
  <si>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</si>
  <si>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</si>
  <si>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</si>
  <si>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</si>
  <si>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</si>
  <si>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</si>
  <si>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</si>
  <si>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</si>
  <si>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</si>
  <si>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</si>
  <si>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</si>
  <si>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</si>
  <si>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</si>
  <si>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</si>
  <si>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</si>
  <si>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</si>
  <si>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</si>
  <si>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</si>
  <si>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</si>
  <si>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</si>
  <si>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</si>
  <si>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</si>
  <si>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</si>
  <si>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</si>
  <si>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</si>
  <si>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</si>
  <si>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</si>
  <si>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</si>
  <si>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</si>
  <si>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</si>
  <si>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</si>
  <si>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</si>
  <si>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</si>
  <si>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</si>
  <si>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</si>
  <si>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</si>
  <si>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</si>
  <si>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</si>
  <si>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</si>
  <si>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</si>
  <si>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</si>
  <si>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</si>
  <si>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</si>
  <si>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</si>
  <si>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</si>
  <si>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</si>
  <si>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</si>
  <si>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</si>
  <si>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</si>
  <si>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</si>
  <si>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</si>
  <si>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</si>
  <si>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</si>
  <si>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</si>
  <si>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</si>
  <si>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</si>
  <si>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</si>
  <si>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</si>
  <si>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</si>
  <si>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</si>
  <si>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</si>
  <si>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</si>
  <si>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</si>
  <si>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</si>
  <si>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</si>
  <si>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</si>
  <si>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</si>
  <si>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</si>
  <si>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</si>
  <si>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</si>
  <si>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</si>
  <si>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</si>
  <si>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</si>
  <si>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</si>
  <si>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</si>
  <si>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</si>
  <si>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</si>
  <si>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</si>
  <si>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</si>
  <si>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</si>
  <si>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</si>
  <si>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</si>
  <si>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</si>
  <si>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</si>
  <si>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</si>
  <si>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</si>
  <si>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</si>
  <si>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</si>
  <si>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</si>
  <si>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</si>
  <si>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</si>
  <si>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</si>
  <si>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</si>
  <si>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</si>
  <si>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</si>
  <si>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</si>
  <si>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</si>
  <si>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</si>
  <si>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</si>
  <si>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</si>
  <si>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</si>
  <si>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</si>
  <si>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</si>
  <si>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</si>
  <si>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</si>
  <si>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</si>
  <si>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</si>
  <si>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</si>
  <si>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</si>
  <si>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</si>
  <si>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</si>
  <si>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</si>
  <si>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</si>
  <si>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</si>
  <si>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</si>
  <si>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</si>
  <si>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</si>
  <si>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</si>
  <si>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</si>
  <si>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</si>
  <si>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</si>
  <si>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</si>
  <si>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</si>
  <si>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</si>
  <si>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</si>
  <si>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</si>
  <si>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</si>
  <si>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</si>
  <si>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</si>
  <si>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</si>
  <si>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</si>
  <si>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</si>
  <si>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</si>
  <si>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</si>
  <si>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</si>
  <si>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</si>
  <si>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</si>
  <si>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</si>
  <si>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</si>
  <si>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</si>
  <si>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</si>
  <si>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</si>
  <si>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</si>
  <si>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</si>
  <si>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</si>
  <si>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</si>
  <si>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</si>
  <si>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</si>
  <si>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</si>
  <si>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</si>
  <si>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</si>
  <si>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</si>
  <si>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</si>
  <si>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</si>
  <si>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</si>
  <si>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</si>
  <si>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</si>
  <si>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</si>
  <si>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</si>
  <si>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</si>
  <si>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</si>
  <si>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</si>
  <si>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</si>
  <si>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</si>
  <si>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</si>
  <si>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</si>
  <si>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</si>
  <si>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</si>
  <si>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</si>
  <si>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</si>
  <si>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</si>
  <si>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</si>
  <si>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</si>
  <si>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</si>
  <si>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</si>
  <si>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</si>
  <si>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</si>
  <si>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</si>
  <si>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</si>
  <si>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</si>
  <si>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</si>
  <si>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</si>
  <si>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</si>
  <si>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</si>
  <si>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</si>
  <si>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</si>
  <si>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</si>
  <si>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</si>
  <si>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</si>
  <si>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</si>
  <si>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</si>
  <si>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</si>
  <si>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</si>
  <si>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</si>
  <si>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</si>
  <si>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</si>
  <si>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</si>
  <si>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</si>
  <si>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</si>
  <si>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</si>
  <si>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</si>
  <si>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</si>
  <si>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</si>
  <si>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</si>
  <si>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</si>
  <si>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</si>
  <si>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</si>
  <si>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</si>
  <si>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</si>
  <si>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</si>
  <si>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</si>
  <si>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</si>
  <si>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</si>
  <si>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</si>
  <si>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</si>
  <si>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</si>
  <si>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</si>
  <si>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</si>
  <si>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</si>
  <si>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</si>
  <si>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</si>
  <si>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</si>
  <si>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</si>
  <si>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</si>
  <si>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</si>
  <si>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</si>
  <si>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</si>
  <si>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</si>
  <si>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</si>
  <si>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</si>
  <si>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</si>
  <si>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</si>
  <si>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</si>
  <si>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</si>
  <si>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</si>
  <si>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</si>
  <si>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</si>
  <si>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</si>
  <si>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</si>
  <si>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</si>
  <si>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</si>
  <si>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</si>
  <si>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</si>
  <si>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</si>
  <si>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</si>
  <si>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</si>
  <si>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</si>
  <si>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</si>
  <si>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</si>
  <si>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</si>
  <si>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</si>
  <si>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</si>
  <si>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</si>
  <si>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</si>
  <si>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</si>
  <si>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</si>
  <si>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</si>
  <si>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</si>
  <si>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</si>
  <si>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</si>
  <si>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</si>
  <si>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</si>
  <si>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</si>
  <si>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</si>
  <si>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</si>
  <si>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</si>
  <si>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</si>
  <si>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</si>
  <si>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</si>
  <si>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</si>
  <si>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</si>
  <si>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</si>
  <si>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</si>
  <si>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</si>
  <si>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</si>
  <si>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</si>
  <si>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</si>
  <si>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</si>
  <si>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</si>
  <si>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</si>
  <si>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</si>
  <si>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</si>
  <si>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</si>
  <si>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</si>
  <si>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</si>
  <si>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</si>
  <si>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</si>
  <si>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</si>
  <si>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</si>
  <si>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</si>
  <si>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</si>
  <si>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</si>
  <si>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</si>
  <si>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</si>
  <si>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</si>
  <si>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</si>
  <si>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</si>
  <si>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</si>
  <si>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</si>
  <si>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</si>
  <si>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</si>
  <si>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</si>
  <si>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</si>
  <si>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</si>
  <si>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</si>
  <si>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</si>
  <si>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</si>
  <si>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</si>
  <si>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</si>
  <si>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</si>
  <si>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</si>
  <si>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</si>
  <si>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</si>
  <si>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</si>
  <si>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</si>
  <si>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</si>
  <si>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</si>
  <si>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</si>
  <si>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</si>
  <si>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</si>
  <si>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</si>
  <si>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</si>
  <si>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</si>
  <si>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</si>
  <si>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</si>
  <si>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</si>
  <si>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</si>
  <si>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</si>
  <si>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</si>
  <si>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</si>
  <si>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</si>
  <si>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</si>
  <si>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</si>
  <si>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</si>
  <si>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</si>
  <si>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</si>
  <si>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</si>
  <si>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</si>
  <si>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</si>
  <si>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</si>
  <si>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</si>
  <si>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</si>
  <si>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</si>
  <si>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</si>
  <si>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</si>
  <si>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</si>
  <si>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</si>
  <si>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</si>
  <si>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</si>
  <si>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</si>
  <si>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</si>
  <si>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</si>
  <si>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</si>
  <si>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</si>
  <si>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</si>
  <si>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</si>
  <si>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</si>
  <si>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</si>
  <si>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</si>
  <si>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</si>
  <si>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</si>
  <si>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</si>
  <si>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</si>
  <si>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</si>
  <si>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</si>
  <si>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</si>
  <si>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</si>
  <si>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</si>
  <si>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</si>
  <si>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</si>
  <si>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</si>
  <si>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</si>
  <si>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</si>
  <si>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</si>
  <si>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</si>
  <si>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</si>
  <si>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</si>
  <si>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</si>
  <si>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</si>
  <si>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</si>
  <si>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</si>
  <si>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</si>
  <si>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</si>
  <si>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</si>
  <si>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</si>
  <si>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</si>
  <si>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</si>
  <si>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</si>
  <si>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</si>
  <si>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</si>
  <si>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</si>
  <si>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</si>
  <si>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</si>
  <si>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</si>
  <si>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</si>
  <si>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</si>
  <si>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</si>
  <si>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</si>
  <si>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</si>
  <si>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</si>
  <si>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</si>
  <si>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</si>
  <si>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</si>
  <si>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</si>
  <si>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</si>
  <si>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</si>
  <si>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</si>
  <si>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</si>
  <si>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</si>
  <si>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</si>
  <si>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</si>
  <si>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</si>
  <si>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</si>
  <si>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</si>
  <si>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</si>
  <si>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</si>
  <si>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</si>
  <si>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</si>
  <si>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</si>
  <si>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</si>
  <si>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</si>
  <si>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</si>
  <si>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</si>
  <si>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</si>
  <si>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</si>
  <si>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</si>
  <si>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</si>
  <si>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</si>
  <si>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</si>
  <si>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</si>
  <si>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</si>
  <si>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</si>
  <si>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</si>
  <si>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</si>
  <si>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</si>
  <si>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</si>
  <si>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</si>
  <si>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</si>
  <si>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</si>
  <si>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</si>
  <si>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</si>
  <si>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</si>
  <si>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</si>
  <si>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</si>
  <si>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</si>
  <si>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</si>
  <si>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</si>
  <si>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</si>
  <si>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</si>
  <si>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</si>
  <si>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</si>
  <si>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</si>
  <si>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</si>
  <si>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</si>
  <si>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</si>
  <si>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</si>
  <si>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</si>
  <si>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</si>
  <si>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</si>
  <si>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</si>
  <si>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</si>
  <si>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</si>
  <si>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</si>
  <si>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</si>
  <si>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</si>
  <si>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</si>
  <si>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</si>
  <si>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</si>
  <si>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</si>
  <si>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</si>
  <si>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</si>
  <si>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</si>
  <si>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</si>
  <si>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</si>
  <si>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</si>
  <si>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</si>
  <si>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</si>
  <si>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</si>
  <si>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</si>
  <si>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</si>
  <si>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</si>
  <si>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</si>
  <si>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</si>
  <si>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</si>
  <si>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</si>
  <si>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</si>
  <si>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</si>
  <si>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</si>
  <si>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</si>
  <si>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</si>
  <si>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</si>
  <si>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</si>
  <si>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</si>
  <si>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</si>
  <si>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</si>
  <si>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</si>
  <si>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</si>
  <si>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</si>
  <si>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</si>
  <si>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</si>
  <si>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</si>
  <si>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</si>
  <si>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</si>
  <si>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</si>
  <si>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</si>
  <si>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</si>
  <si>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</si>
  <si>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</si>
  <si>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</si>
  <si>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</si>
  <si>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</si>
  <si>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</si>
  <si>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</si>
  <si>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</si>
  <si>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</si>
  <si>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</si>
  <si>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</si>
  <si>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</si>
  <si>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</si>
  <si>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</si>
  <si>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</si>
  <si>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</si>
  <si>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</si>
  <si>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</si>
  <si>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</si>
  <si>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</si>
  <si>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</si>
  <si>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</si>
  <si>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</si>
  <si>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</si>
  <si>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</si>
  <si>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</si>
  <si>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</si>
  <si>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</si>
  <si>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</si>
  <si>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</si>
  <si>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</si>
  <si>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</si>
  <si>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</si>
  <si>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</si>
  <si>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</si>
  <si>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</si>
  <si>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</si>
  <si>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</si>
  <si>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</si>
  <si>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</si>
  <si>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</si>
  <si>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</si>
  <si>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</si>
  <si>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</si>
  <si>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</si>
  <si>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</si>
  <si>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</si>
  <si>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</si>
  <si>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</si>
  <si>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</si>
  <si>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</si>
  <si>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</si>
  <si>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</si>
  <si>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</si>
  <si>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</si>
  <si>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</si>
  <si>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</si>
  <si>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</si>
  <si>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</si>
  <si>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</si>
  <si>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</si>
  <si>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</si>
  <si>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</si>
  <si>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</si>
  <si>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</si>
  <si>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</si>
  <si>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</si>
  <si>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</si>
  <si>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</si>
  <si>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</si>
  <si>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</si>
  <si>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</si>
  <si>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</si>
  <si>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</si>
  <si>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</si>
  <si>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</si>
  <si>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</si>
  <si>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</si>
  <si>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</si>
  <si>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</si>
  <si>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</si>
  <si>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</si>
  <si>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</si>
  <si>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</si>
  <si>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</si>
  <si>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</si>
  <si>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</si>
  <si>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</si>
  <si>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</si>
  <si>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</si>
  <si>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</si>
  <si>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</si>
  <si>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</si>
  <si>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</si>
  <si>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</si>
  <si>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</si>
  <si>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</si>
  <si>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</si>
  <si>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</si>
  <si>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</si>
  <si>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</si>
  <si>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</si>
  <si>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</si>
  <si>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</si>
  <si>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</si>
  <si>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</si>
  <si>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</si>
  <si>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</si>
  <si>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</si>
  <si>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</si>
  <si>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</si>
  <si>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</si>
  <si>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</si>
  <si>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</si>
  <si>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</si>
  <si>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</si>
  <si>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</si>
  <si>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</si>
  <si>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</si>
  <si>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</si>
  <si>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</si>
  <si>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</si>
  <si>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</si>
  <si>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</si>
  <si>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</si>
  <si>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</si>
  <si>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</si>
  <si>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</si>
  <si>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</si>
  <si>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</si>
  <si>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</si>
  <si>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</si>
  <si>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</si>
  <si>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</si>
  <si>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</si>
  <si>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</si>
  <si>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</si>
  <si>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</si>
  <si>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</si>
  <si>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</si>
  <si>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</si>
  <si>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</si>
  <si>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</si>
  <si>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</si>
  <si>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</si>
  <si>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</si>
  <si>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</si>
  <si>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</si>
  <si>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</si>
  <si>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</si>
  <si>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</si>
  <si>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</si>
  <si>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</si>
  <si>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</si>
  <si>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</si>
  <si>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</si>
  <si>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</si>
  <si>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</si>
  <si>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</si>
  <si>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</si>
  <si>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</si>
  <si>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</si>
  <si>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</si>
  <si>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</si>
  <si>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</si>
  <si>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</si>
  <si>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</si>
  <si>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</si>
  <si>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</si>
  <si>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</si>
  <si>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</si>
  <si>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</si>
  <si>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</si>
  <si>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</si>
  <si>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</si>
  <si>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</si>
  <si>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</si>
  <si>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</si>
  <si>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</si>
  <si>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</si>
  <si>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</si>
  <si>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</si>
  <si>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</si>
  <si>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</si>
  <si>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</si>
  <si>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</si>
  <si>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</si>
  <si>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</si>
  <si>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</si>
  <si>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</si>
  <si>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</si>
  <si>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</si>
  <si>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</si>
  <si>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</si>
  <si>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</si>
  <si>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</si>
  <si>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</si>
  <si>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</si>
  <si>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</si>
  <si>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</si>
  <si>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</si>
  <si>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</si>
  <si>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</si>
  <si>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</si>
  <si>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</si>
  <si>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</si>
  <si>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</si>
  <si>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</si>
  <si>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</si>
  <si>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</si>
  <si>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</si>
  <si>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</si>
  <si>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</si>
  <si>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</si>
  <si>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</si>
  <si>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</si>
  <si>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</si>
  <si>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</si>
  <si>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</si>
  <si>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</si>
  <si>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</si>
  <si>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</si>
  <si>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</si>
  <si>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</si>
  <si>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</si>
  <si>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</si>
  <si>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</si>
  <si>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</si>
  <si>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</si>
  <si>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</si>
  <si>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</si>
  <si>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</si>
  <si>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</si>
  <si>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</si>
  <si>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</si>
  <si>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</si>
  <si>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</si>
  <si>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</si>
  <si>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</si>
  <si>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</si>
  <si>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</si>
  <si>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</si>
  <si>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</si>
  <si>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</si>
  <si>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</si>
  <si>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</si>
  <si>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</si>
  <si>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</si>
  <si>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</si>
  <si>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</si>
  <si>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</si>
  <si>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</si>
  <si>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</si>
  <si>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</si>
  <si>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</si>
  <si>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</si>
  <si>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</si>
  <si>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</si>
  <si>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</si>
  <si>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</si>
  <si>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</si>
  <si>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</si>
  <si>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</si>
  <si>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</si>
  <si>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</si>
  <si>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</si>
  <si>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</si>
  <si>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</si>
  <si>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</si>
  <si>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</si>
  <si>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</si>
  <si>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</si>
  <si>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</si>
  <si>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</si>
  <si>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</si>
  <si>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</si>
  <si>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</si>
  <si>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</si>
  <si>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</si>
  <si>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</si>
  <si>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</si>
  <si>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</si>
  <si>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</si>
  <si>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</si>
  <si>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</si>
  <si>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</si>
  <si>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</si>
  <si>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</si>
  <si>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</si>
  <si>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</si>
  <si>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</si>
  <si>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</si>
  <si>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</si>
  <si>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</si>
  <si>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</si>
  <si>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</si>
  <si>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</si>
  <si>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</si>
  <si>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</si>
  <si>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</si>
  <si>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</si>
  <si>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</si>
  <si>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</si>
  <si>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</si>
  <si>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</si>
  <si>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</si>
  <si>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</si>
  <si>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</si>
  <si>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</si>
  <si>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</si>
  <si>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</si>
  <si>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</si>
  <si>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</si>
  <si>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</si>
  <si>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</si>
  <si>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</si>
  <si>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</si>
  <si>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</si>
  <si>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</si>
  <si>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</si>
  <si>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</si>
  <si>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</si>
  <si>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</si>
  <si>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</si>
  <si>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</si>
  <si>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</si>
  <si>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</si>
  <si>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</si>
  <si>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</si>
  <si>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</si>
  <si>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</si>
  <si>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</si>
  <si>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</si>
  <si>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</si>
  <si>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</si>
  <si>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</si>
  <si>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</si>
  <si>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</si>
  <si>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</si>
  <si>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</si>
  <si>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</si>
  <si>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</si>
  <si>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</si>
  <si>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</si>
  <si>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</si>
  <si>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</si>
  <si>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</si>
  <si>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</si>
  <si>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</si>
  <si>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</si>
  <si>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</si>
  <si>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</si>
  <si>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</si>
  <si>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</si>
  <si>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</si>
  <si>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</si>
  <si>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</si>
  <si>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</si>
  <si>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</si>
  <si>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</si>
  <si>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</si>
  <si>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</si>
  <si>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</si>
  <si>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</si>
  <si>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</si>
  <si>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</si>
  <si>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</si>
  <si>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</si>
  <si>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</si>
  <si>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</si>
  <si>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</si>
  <si>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</si>
  <si>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</si>
  <si>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</si>
  <si>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</si>
  <si>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</si>
  <si>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</si>
  <si>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</si>
  <si>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</si>
  <si>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</si>
  <si>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</si>
  <si>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</si>
  <si>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</si>
  <si>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</si>
  <si>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</si>
  <si>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</si>
  <si>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</si>
  <si>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</si>
  <si>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</si>
  <si>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</si>
  <si>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</si>
  <si>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</si>
  <si>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</si>
  <si>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</si>
  <si>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</si>
  <si>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</si>
  <si>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</si>
  <si>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</si>
  <si>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</si>
  <si>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</si>
  <si>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</si>
  <si>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</si>
  <si>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</si>
  <si>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</si>
  <si>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</si>
  <si>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</si>
  <si>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</si>
  <si>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</si>
  <si>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</si>
  <si>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</si>
  <si>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</si>
  <si>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</si>
  <si>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</si>
  <si>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</si>
  <si>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</si>
  <si>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</si>
  <si>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</si>
  <si>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</si>
  <si>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</si>
  <si>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</si>
  <si>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</si>
  <si>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</si>
  <si>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</si>
  <si>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</si>
  <si>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</si>
  <si>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</si>
  <si>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</si>
  <si>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</si>
  <si>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</si>
  <si>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</si>
  <si>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</si>
  <si>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</si>
  <si>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</si>
  <si>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</si>
  <si>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</si>
  <si>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</si>
  <si>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</si>
  <si>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</si>
  <si>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</si>
  <si>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</si>
  <si>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</si>
  <si>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</si>
  <si>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</si>
  <si>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</si>
  <si>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</si>
  <si>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</si>
  <si>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</si>
  <si>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</si>
  <si>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</si>
  <si>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</si>
  <si>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</si>
  <si>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</si>
  <si>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</si>
  <si>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</si>
  <si>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</si>
  <si>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</si>
  <si>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</si>
  <si>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</si>
  <si>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</si>
  <si>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</si>
  <si>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</si>
  <si>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</si>
  <si>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</si>
  <si>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</si>
  <si>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</si>
  <si>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</si>
  <si>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</si>
  <si>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</si>
  <si>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</si>
  <si>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</si>
  <si>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</si>
  <si>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</si>
  <si>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</si>
  <si>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</si>
  <si>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</si>
  <si>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</si>
  <si>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</si>
  <si>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</si>
  <si>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</si>
  <si>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</si>
  <si>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</si>
  <si>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</si>
  <si>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</si>
  <si>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</si>
  <si>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</si>
  <si>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</si>
  <si>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</si>
  <si>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</si>
  <si>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</si>
  <si>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</si>
  <si>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</si>
  <si>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</si>
  <si>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</si>
  <si>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</si>
  <si>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</si>
  <si>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</si>
  <si>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</si>
  <si>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</si>
  <si>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</si>
  <si>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</si>
  <si>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</si>
  <si>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</si>
  <si>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</si>
  <si>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</si>
  <si>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</si>
  <si>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</si>
  <si>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</si>
  <si>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</si>
  <si>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</si>
  <si>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</si>
  <si>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</si>
  <si>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</si>
  <si>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</si>
  <si>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</si>
  <si>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</si>
  <si>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</si>
  <si>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</si>
  <si>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</si>
  <si>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</si>
  <si>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</si>
  <si>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</si>
  <si>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</si>
  <si>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</si>
  <si>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</si>
  <si>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</si>
  <si>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</si>
  <si>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</si>
  <si>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</si>
  <si>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</si>
  <si>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</si>
  <si>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</si>
  <si>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</si>
  <si>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</si>
  <si>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</si>
  <si>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</si>
  <si>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</si>
  <si>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</si>
  <si>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</si>
  <si>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</si>
  <si>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</si>
  <si>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</si>
  <si>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</si>
  <si>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</si>
  <si>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</si>
  <si>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</si>
  <si>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</si>
  <si>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</si>
  <si>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</si>
  <si>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</si>
  <si>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</si>
  <si>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</si>
  <si>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</si>
  <si>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</si>
  <si>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</si>
  <si>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</si>
  <si>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</si>
  <si>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</si>
  <si>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</si>
  <si>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</si>
  <si>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</si>
  <si>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</si>
  <si>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</si>
  <si>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</si>
  <si>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</si>
  <si>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</si>
  <si>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</si>
  <si>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</si>
  <si>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</si>
  <si>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</si>
  <si>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</si>
  <si>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</si>
  <si>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</si>
  <si>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</si>
  <si>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</si>
  <si>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</si>
  <si>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</si>
  <si>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</si>
  <si>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</si>
  <si>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</si>
  <si>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</si>
  <si>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</si>
  <si>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</si>
  <si>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</si>
  <si>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</si>
  <si>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</si>
  <si>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</si>
  <si>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</si>
  <si>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</si>
  <si>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</si>
  <si>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</si>
  <si>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</si>
  <si>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</si>
  <si>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</si>
  <si>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</si>
  <si>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</si>
  <si>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</si>
  <si>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</si>
  <si>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</si>
  <si>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</si>
  <si>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</si>
  <si>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</si>
  <si>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</si>
  <si>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</si>
  <si>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</si>
  <si>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</si>
  <si>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</si>
  <si>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</si>
  <si>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</si>
  <si>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</si>
  <si>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</si>
  <si>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</si>
  <si>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</si>
  <si>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</si>
  <si>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</si>
  <si>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</si>
  <si>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</si>
  <si>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</si>
  <si>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</si>
  <si>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</si>
  <si>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</si>
  <si>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</si>
  <si>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</si>
  <si>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</si>
  <si>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</si>
  <si>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</si>
  <si>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</si>
  <si>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</si>
  <si>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</si>
  <si>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</si>
  <si>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</si>
  <si>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</si>
  <si>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</si>
  <si>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</si>
  <si>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</si>
  <si>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</si>
  <si>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</si>
  <si>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</si>
  <si>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</si>
  <si>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</si>
  <si>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</si>
  <si>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</si>
  <si>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</si>
  <si>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</si>
  <si>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</si>
  <si>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</si>
  <si>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</si>
  <si>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</si>
  <si>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</si>
  <si>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</si>
  <si>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</si>
  <si>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</si>
  <si>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</si>
  <si>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</si>
  <si>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</si>
  <si>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</si>
  <si>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</si>
  <si>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</si>
  <si>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</si>
  <si>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</si>
  <si>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</si>
  <si>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</si>
  <si>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</si>
  <si>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</si>
  <si>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</si>
  <si>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</si>
  <si>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</si>
  <si>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</si>
  <si>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</si>
  <si>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</si>
  <si>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</si>
  <si>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</si>
  <si>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</si>
  <si>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</si>
  <si>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</si>
  <si>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</si>
  <si>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</si>
  <si>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</si>
  <si>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</si>
  <si>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</si>
  <si>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</si>
  <si>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</si>
  <si>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</si>
  <si>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</si>
  <si>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</si>
  <si>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</si>
  <si>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</si>
  <si>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</si>
  <si>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</si>
  <si>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</si>
  <si>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</si>
  <si>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</si>
  <si>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</si>
  <si>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</si>
  <si>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</si>
  <si>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</si>
  <si>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</si>
  <si>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</si>
  <si>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</si>
  <si>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</si>
  <si>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</si>
  <si>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</si>
  <si>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</si>
  <si>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</si>
  <si>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</si>
  <si>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</si>
  <si>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</si>
  <si>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</si>
  <si>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</si>
  <si>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</si>
  <si>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</si>
  <si>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</si>
  <si>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</si>
  <si>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</si>
  <si>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</si>
  <si>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</si>
  <si>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</si>
  <si>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</si>
  <si>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</si>
  <si>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</si>
  <si>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</si>
  <si>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</si>
  <si>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</si>
  <si>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</si>
  <si>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</si>
  <si>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</si>
  <si>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</si>
  <si>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</si>
  <si>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</si>
  <si>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</si>
  <si>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</si>
  <si>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</si>
  <si>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</si>
  <si>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</si>
  <si>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</si>
  <si>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</si>
  <si>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</si>
  <si>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</si>
  <si>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</si>
  <si>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</si>
  <si>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</si>
  <si>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</si>
  <si>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</si>
  <si>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</si>
  <si>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</si>
  <si>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</si>
  <si>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</si>
  <si>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</si>
  <si>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</si>
  <si>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</si>
  <si>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</si>
  <si>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</si>
  <si>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</si>
  <si>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</si>
  <si>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</si>
  <si>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</si>
  <si>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</si>
  <si>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</si>
  <si>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</si>
  <si>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</si>
  <si>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</si>
  <si>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</si>
  <si>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</si>
  <si>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</si>
  <si>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</si>
  <si>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</si>
  <si>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</si>
  <si>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</si>
  <si>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</si>
  <si>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</si>
  <si>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</si>
  <si>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</si>
  <si>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</si>
  <si>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</si>
  <si>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</si>
  <si>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</si>
  <si>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</si>
  <si>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</si>
  <si>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</si>
  <si>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</si>
  <si>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</si>
  <si>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</si>
  <si>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</si>
  <si>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</si>
  <si>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</si>
  <si>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</si>
  <si>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</si>
  <si>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</si>
  <si>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</si>
  <si>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</si>
  <si>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</si>
  <si>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</si>
  <si>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</si>
  <si>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</si>
  <si>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</si>
  <si>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</si>
  <si>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</si>
  <si>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</si>
  <si>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</si>
  <si>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</si>
  <si>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</si>
  <si>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</si>
  <si>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</si>
  <si>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</si>
  <si>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</si>
  <si>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</si>
  <si>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</si>
  <si>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</si>
  <si>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</si>
  <si>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</si>
  <si>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</si>
  <si>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</si>
  <si>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</si>
  <si>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</si>
  <si>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</si>
  <si>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</si>
  <si>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</si>
  <si>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</si>
  <si>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</si>
  <si>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</si>
  <si>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</si>
  <si>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</si>
  <si>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</si>
  <si>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</si>
  <si>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</si>
  <si>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</si>
  <si>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</si>
  <si>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</si>
  <si>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</si>
  <si>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</si>
  <si>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</si>
  <si>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</si>
  <si>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</si>
  <si>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</si>
  <si>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</si>
  <si>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</si>
  <si>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</si>
  <si>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</si>
  <si>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</si>
  <si>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</si>
  <si>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</si>
  <si>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</si>
  <si>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</si>
  <si>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</si>
  <si>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</si>
  <si>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</si>
  <si>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</si>
  <si>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</si>
  <si>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</si>
  <si>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</si>
  <si>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</si>
  <si>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</si>
  <si>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</si>
  <si>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</si>
  <si>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</si>
  <si>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</si>
  <si>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</si>
  <si>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</si>
  <si>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</si>
  <si>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</si>
  <si>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</si>
  <si>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</si>
  <si>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</si>
  <si>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</si>
  <si>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</si>
  <si>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</si>
  <si>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</si>
  <si>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</si>
  <si>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</si>
  <si>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</si>
  <si>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</si>
  <si>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</si>
  <si>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</si>
  <si>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</si>
  <si>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</si>
  <si>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</si>
  <si>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</si>
  <si>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</si>
  <si>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</si>
  <si>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</si>
  <si>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</si>
  <si>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</si>
  <si>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</si>
  <si>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</si>
  <si>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</si>
  <si>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</si>
  <si>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</si>
  <si>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</si>
  <si>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</si>
  <si>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</si>
  <si>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</si>
  <si>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</si>
  <si>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</si>
  <si>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</si>
  <si>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</si>
  <si>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</si>
  <si>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</si>
  <si>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</si>
  <si>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</si>
  <si>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</si>
  <si>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</si>
  <si>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</si>
  <si>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</si>
  <si>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</si>
  <si>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</si>
  <si>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</si>
  <si>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</si>
  <si>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</si>
  <si>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</si>
  <si>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</si>
  <si>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</si>
  <si>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</si>
  <si>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</si>
  <si>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</si>
  <si>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</si>
  <si>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</si>
  <si>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</si>
  <si>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</si>
  <si>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</si>
  <si>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</si>
  <si>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</si>
  <si>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</si>
  <si>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</si>
  <si>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</si>
  <si>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</si>
  <si>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</si>
  <si>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</si>
  <si>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</si>
  <si>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</si>
  <si>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</si>
  <si>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</si>
  <si>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</si>
  <si>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</si>
  <si>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</si>
  <si>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</si>
  <si>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</si>
  <si>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</si>
  <si>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</si>
  <si>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</si>
  <si>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</si>
  <si>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</si>
  <si>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</si>
  <si>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</si>
  <si>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</si>
  <si>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</si>
  <si>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</si>
  <si>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</si>
  <si>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</si>
  <si>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</si>
  <si>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</si>
  <si>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</si>
  <si>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</si>
  <si>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</si>
  <si>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</si>
  <si>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</si>
  <si>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</si>
  <si>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</si>
  <si>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</si>
  <si>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</si>
  <si>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</si>
  <si>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</si>
  <si>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</si>
  <si>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</si>
  <si>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</si>
  <si>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</si>
  <si>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</si>
  <si>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</si>
  <si>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</si>
  <si>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</si>
  <si>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</si>
  <si>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</si>
  <si>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</si>
  <si>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</si>
  <si>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</si>
  <si>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</si>
  <si>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</si>
  <si>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</si>
  <si>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</si>
  <si>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</si>
  <si>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</si>
  <si>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</si>
  <si>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</si>
  <si>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</si>
  <si>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</si>
  <si>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</si>
  <si>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</si>
  <si>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</si>
  <si>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</si>
  <si>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</si>
  <si>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</si>
  <si>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</si>
  <si>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</si>
  <si>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</si>
  <si>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</si>
  <si>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</si>
  <si>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</si>
  <si>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</si>
  <si>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</si>
  <si>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</si>
  <si>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</si>
  <si>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</si>
  <si>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</si>
  <si>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</si>
  <si>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</si>
  <si>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</si>
  <si>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</si>
  <si>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</si>
  <si>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</si>
  <si>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</si>
  <si>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</si>
  <si>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</si>
  <si>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</si>
  <si>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</si>
  <si>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</si>
  <si>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</si>
  <si>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</si>
  <si>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</si>
  <si>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</si>
  <si>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</si>
  <si>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</si>
  <si>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</si>
  <si>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</si>
  <si>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</si>
  <si>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</si>
  <si>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</si>
  <si>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</si>
  <si>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</si>
  <si>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</si>
  <si>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</si>
  <si>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</si>
  <si>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</si>
  <si>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</si>
  <si>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</si>
  <si>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</si>
  <si>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</si>
  <si>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</si>
  <si>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</si>
  <si>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</si>
  <si>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</si>
  <si>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</si>
  <si>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</si>
  <si>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</si>
  <si>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</si>
  <si>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</si>
  <si>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</si>
  <si>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</si>
  <si>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</si>
  <si>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</si>
  <si>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</si>
  <si>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</si>
  <si>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</si>
  <si>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</si>
  <si>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</si>
  <si>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</si>
  <si>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</si>
  <si>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</si>
  <si>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</si>
  <si>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</si>
  <si>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</si>
  <si>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</si>
  <si>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</si>
  <si>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</si>
  <si>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</si>
  <si>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</si>
  <si>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</si>
  <si>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</si>
  <si>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</si>
  <si>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</si>
  <si>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</si>
  <si>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</si>
  <si>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</si>
  <si>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</si>
  <si>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</si>
  <si>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</si>
  <si>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</si>
  <si>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</si>
  <si>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</si>
  <si>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</si>
  <si>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</si>
  <si>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</si>
  <si>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</si>
  <si>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</si>
  <si>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</si>
  <si>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</si>
  <si>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</si>
  <si>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</si>
  <si>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</si>
  <si>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</si>
  <si>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</si>
  <si>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</si>
  <si>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</si>
  <si>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</si>
  <si>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</si>
  <si>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</si>
  <si>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</si>
  <si>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</si>
  <si>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</si>
  <si>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</si>
  <si>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</si>
  <si>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</si>
  <si>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</si>
  <si>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</si>
  <si>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</si>
  <si>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</si>
  <si>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</si>
  <si>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</si>
  <si>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</si>
  <si>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</si>
  <si>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</si>
  <si>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</si>
  <si>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</si>
  <si>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</si>
  <si>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</si>
  <si>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</si>
  <si>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</si>
  <si>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</si>
  <si>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</si>
  <si>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</si>
  <si>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</si>
  <si>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</si>
  <si>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</si>
  <si>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</si>
  <si>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</si>
  <si>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</si>
  <si>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</si>
  <si>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</si>
  <si>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</si>
  <si>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</si>
  <si>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</si>
  <si>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</si>
  <si>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</si>
  <si>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</si>
  <si>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</si>
  <si>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</si>
  <si>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</si>
  <si>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</si>
  <si>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</si>
  <si>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</si>
  <si>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</si>
  <si>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</si>
  <si>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</si>
  <si>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</si>
  <si>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</si>
  <si>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</si>
  <si>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</si>
  <si>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</si>
  <si>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</si>
  <si>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</si>
  <si>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</si>
  <si>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</si>
  <si>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</si>
  <si>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</si>
  <si>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</si>
  <si>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</si>
  <si>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</si>
  <si>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</si>
  <si>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</si>
  <si>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</si>
  <si>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</si>
  <si>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</si>
  <si>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</si>
  <si>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</si>
  <si>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</si>
  <si>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</si>
  <si>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</si>
  <si>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</si>
  <si>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</si>
  <si>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</si>
  <si>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</si>
  <si>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</si>
  <si>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</si>
  <si>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</si>
  <si>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</si>
  <si>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</si>
  <si>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</si>
  <si>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</si>
  <si>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</si>
  <si>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</si>
  <si>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</si>
  <si>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</si>
  <si>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</si>
  <si>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</si>
  <si>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</si>
  <si>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</si>
  <si>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</si>
  <si>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</si>
  <si>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</si>
  <si>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</si>
  <si>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</si>
  <si>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</si>
  <si>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</si>
  <si>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</si>
  <si>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</si>
  <si>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</si>
  <si>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</si>
  <si>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</si>
  <si>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</si>
  <si>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</si>
  <si>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</si>
  <si>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</si>
  <si>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</si>
  <si>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</si>
  <si>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</si>
  <si>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</si>
  <si>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</si>
  <si>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</si>
  <si>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</si>
  <si>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</si>
  <si>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</si>
  <si>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</si>
  <si>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</si>
  <si>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</si>
  <si>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</si>
  <si>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</si>
  <si>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</si>
  <si>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</si>
  <si>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</si>
  <si>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</si>
  <si>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</si>
  <si>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</si>
  <si>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</si>
  <si>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</si>
  <si>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</si>
  <si>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</si>
  <si>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</si>
  <si>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</si>
  <si>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</si>
  <si>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</si>
  <si>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</si>
  <si>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</si>
  <si>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</si>
  <si>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</si>
  <si>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</si>
  <si>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</si>
  <si>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</si>
  <si>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</si>
  <si>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</si>
  <si>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</si>
  <si>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</si>
  <si>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</si>
  <si>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</si>
  <si>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</si>
  <si>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</si>
  <si>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</si>
  <si>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</si>
  <si>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</si>
  <si>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</si>
  <si>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</si>
  <si>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</si>
  <si>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</si>
  <si>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</si>
  <si>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</si>
  <si>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</si>
  <si>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</si>
  <si>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</si>
  <si>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</si>
  <si>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</si>
  <si>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</si>
  <si>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</si>
  <si>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</si>
  <si>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</si>
  <si>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</si>
  <si>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</si>
  <si>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</si>
  <si>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</si>
  <si>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</si>
  <si>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</si>
  <si>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</si>
  <si>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</si>
  <si>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</si>
  <si>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</si>
  <si>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</si>
  <si>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</si>
  <si>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</si>
  <si>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</si>
  <si>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</si>
  <si>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</si>
  <si>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</si>
  <si>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</si>
  <si>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</si>
  <si>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</si>
  <si>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</si>
  <si>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</si>
  <si>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</si>
  <si>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</si>
  <si>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</si>
  <si>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</si>
  <si>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</si>
  <si>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</si>
  <si>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</si>
  <si>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</si>
  <si>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</si>
  <si>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</si>
  <si>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</si>
  <si>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</si>
  <si>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</si>
  <si>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</si>
  <si>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</si>
  <si>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</si>
  <si>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</si>
  <si>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</si>
  <si>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</si>
  <si>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</si>
  <si>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</si>
  <si>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</si>
  <si>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</si>
  <si>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</si>
  <si>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</si>
  <si>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</si>
  <si>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</si>
  <si>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</si>
  <si>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</si>
  <si>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</si>
  <si>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</si>
  <si>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</si>
  <si>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</si>
  <si>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</si>
  <si>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</si>
  <si>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</si>
  <si>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</si>
  <si>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</si>
  <si>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</si>
  <si>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</si>
  <si>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</si>
  <si>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</si>
  <si>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</si>
  <si>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</si>
  <si>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</si>
  <si>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</si>
  <si>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</si>
  <si>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</si>
  <si>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</si>
  <si>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</si>
  <si>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</si>
  <si>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</si>
  <si>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</si>
  <si>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</si>
  <si>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</si>
  <si>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</si>
  <si>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</si>
  <si>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</si>
  <si>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</si>
  <si>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</si>
  <si>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</si>
  <si>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</si>
  <si>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</si>
  <si>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</si>
  <si>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</si>
  <si>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</si>
  <si>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</si>
  <si>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</si>
  <si>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</si>
  <si>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</si>
  <si>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</si>
  <si>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</si>
  <si>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</si>
  <si>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</si>
  <si>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</si>
  <si>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</si>
  <si>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</si>
  <si>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</si>
  <si>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</si>
  <si>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</si>
  <si>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</si>
  <si>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</si>
  <si>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</si>
  <si>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</si>
  <si>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</si>
  <si>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</si>
  <si>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</si>
  <si>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</si>
  <si>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</si>
  <si>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</si>
  <si>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</si>
  <si>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</si>
  <si>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</si>
  <si>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</si>
  <si>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</si>
  <si>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</si>
  <si>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</si>
  <si>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</si>
  <si>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</si>
  <si>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</si>
  <si>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</si>
  <si>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</si>
  <si>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</si>
  <si>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</si>
  <si>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</si>
  <si>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</si>
  <si>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</si>
  <si>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</si>
  <si>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</si>
  <si>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</si>
  <si>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</si>
  <si>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</si>
  <si>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</si>
  <si>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</si>
  <si>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</si>
  <si>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</si>
  <si>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</si>
  <si>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</si>
  <si>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</si>
  <si>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</si>
  <si>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</si>
  <si>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</si>
  <si>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</si>
  <si>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</si>
  <si>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</si>
  <si>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</si>
  <si>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</si>
  <si>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</si>
  <si>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</si>
  <si>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</si>
  <si>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</si>
  <si>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</si>
  <si>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</si>
  <si>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</si>
  <si>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</si>
  <si>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</si>
  <si>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</si>
  <si>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</si>
  <si>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</si>
  <si>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</si>
  <si>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</si>
  <si>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</si>
  <si>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</si>
  <si>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</si>
  <si>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</si>
  <si>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</si>
  <si>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</si>
  <si>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</si>
  <si>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</si>
  <si>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</si>
  <si>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</si>
  <si>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</si>
  <si>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</si>
  <si>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</si>
  <si>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</si>
  <si>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</si>
  <si>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</si>
  <si>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</si>
  <si>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</si>
  <si>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</si>
  <si>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</si>
  <si>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</si>
  <si>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</si>
  <si>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</si>
  <si>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</si>
  <si>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</si>
  <si>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</si>
  <si>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</si>
  <si>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</si>
  <si>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</si>
  <si>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</si>
  <si>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</si>
  <si>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</si>
  <si>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</si>
  <si>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</si>
  <si>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</si>
  <si>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</si>
  <si>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</si>
  <si>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</si>
  <si>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</si>
  <si>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</si>
  <si>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</si>
  <si>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</si>
  <si>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</si>
  <si>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</si>
  <si>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</si>
  <si>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</si>
  <si>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</si>
  <si>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</si>
  <si>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</si>
  <si>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</si>
  <si>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</si>
  <si>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</si>
  <si>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</si>
  <si>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</si>
  <si>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</si>
  <si>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</si>
  <si>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</si>
  <si>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</si>
  <si>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</si>
  <si>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</si>
  <si>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</si>
  <si>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</si>
  <si>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</si>
  <si>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</si>
  <si>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</si>
  <si>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</si>
  <si>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</si>
  <si>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</si>
  <si>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</si>
  <si>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</si>
  <si>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</si>
  <si>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</si>
  <si>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</si>
  <si>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</si>
  <si>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</si>
  <si>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</si>
  <si>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</si>
  <si>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</si>
  <si>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</si>
  <si>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</si>
  <si>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</si>
  <si>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</si>
  <si>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</si>
  <si>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</si>
  <si>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</si>
  <si>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</si>
  <si>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</si>
  <si>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</si>
  <si>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</si>
  <si>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</si>
  <si>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</si>
  <si>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</si>
  <si>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</si>
  <si>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</si>
  <si>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</si>
  <si>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</si>
  <si>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</si>
  <si>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</si>
  <si>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</si>
  <si>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</si>
  <si>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</si>
  <si>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</si>
  <si>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</si>
  <si>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</si>
  <si>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</si>
  <si>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</si>
  <si>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</si>
  <si>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</si>
  <si>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</si>
  <si>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</si>
  <si>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</si>
  <si>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</si>
  <si>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</si>
  <si>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</si>
  <si>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</si>
  <si>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</si>
  <si>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</si>
  <si>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</si>
  <si>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</si>
  <si>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</si>
  <si>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</si>
  <si>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</si>
  <si>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</si>
  <si>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</si>
  <si>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</si>
  <si>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</si>
  <si>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</si>
  <si>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</si>
  <si>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</si>
  <si>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</si>
  <si>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</si>
  <si>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</si>
  <si>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</si>
  <si>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</si>
  <si>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</si>
  <si>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</si>
  <si>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</si>
  <si>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</si>
  <si>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</si>
  <si>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</si>
  <si>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</si>
  <si>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</si>
  <si>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</si>
  <si>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</si>
  <si>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</si>
  <si>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</si>
  <si>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</si>
  <si>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</si>
  <si>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</si>
  <si>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</si>
  <si>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</si>
  <si>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</si>
  <si>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</si>
  <si>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</si>
  <si>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</si>
  <si>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</si>
  <si>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</si>
  <si>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</si>
  <si>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</si>
  <si>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</si>
  <si>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</si>
  <si>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</si>
  <si>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</si>
  <si>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</si>
  <si>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</si>
  <si>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</si>
  <si>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</si>
  <si>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</si>
  <si>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</si>
  <si>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</si>
  <si>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</si>
  <si>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</si>
  <si>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</si>
  <si>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</si>
  <si>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</si>
  <si>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</si>
  <si>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</si>
  <si>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</si>
  <si>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</si>
  <si>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</si>
  <si>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</si>
  <si>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</si>
  <si>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</si>
  <si>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</si>
  <si>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</si>
  <si>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</si>
  <si>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</si>
  <si>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</si>
  <si>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</si>
  <si>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</si>
  <si>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</si>
  <si>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</si>
  <si>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</si>
  <si>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</si>
  <si>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</si>
  <si>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</si>
  <si>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</si>
  <si>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</si>
  <si>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</si>
  <si>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</si>
  <si>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</si>
  <si>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</si>
  <si>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</si>
  <si>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</si>
  <si>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</si>
  <si>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</si>
  <si>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</si>
  <si>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</si>
  <si>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</si>
  <si>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</si>
  <si>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</si>
  <si>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</si>
  <si>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</si>
  <si>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</si>
  <si>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</si>
  <si>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</si>
  <si>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</si>
  <si>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</si>
  <si>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</si>
  <si>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</si>
  <si>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</si>
  <si>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</si>
  <si>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</si>
  <si>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</si>
  <si>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</si>
  <si>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</si>
  <si>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</si>
  <si>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</si>
  <si>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</si>
  <si>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</si>
  <si>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</si>
  <si>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</si>
  <si>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</si>
  <si>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</si>
  <si>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</si>
  <si>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</si>
  <si>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</si>
  <si>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</si>
  <si>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</si>
  <si>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</si>
  <si>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</si>
  <si>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</si>
  <si>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</si>
  <si>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</si>
  <si>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</si>
  <si>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</si>
  <si>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</si>
  <si>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</si>
  <si>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</si>
  <si>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</si>
  <si>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</si>
  <si>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</si>
  <si>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</si>
  <si>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</si>
  <si>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</si>
  <si>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</si>
  <si>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</si>
  <si>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</si>
  <si>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</si>
  <si>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</si>
  <si>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</si>
  <si>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</si>
  <si>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</si>
  <si>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</si>
  <si>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</si>
  <si>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</si>
  <si>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</si>
  <si>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</si>
  <si>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</si>
  <si>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</si>
  <si>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</si>
  <si>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</si>
  <si>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</si>
  <si>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</si>
  <si>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</si>
  <si>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</si>
  <si>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</si>
  <si>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</si>
  <si>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</si>
  <si>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</si>
  <si>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</si>
  <si>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</si>
  <si>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</si>
  <si>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</si>
  <si>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</si>
  <si>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</si>
  <si>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</si>
  <si>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</si>
  <si>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</si>
  <si>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</si>
  <si>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</si>
  <si>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</si>
  <si>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</si>
  <si>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</si>
  <si>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</si>
  <si>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</si>
  <si>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</si>
  <si>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</si>
  <si>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</si>
  <si>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</si>
  <si>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</si>
  <si>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</si>
  <si>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</si>
  <si>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</si>
  <si>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</si>
  <si>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</si>
  <si>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</si>
  <si>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</si>
  <si>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</si>
  <si>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</si>
  <si>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</si>
  <si>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</si>
  <si>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</si>
  <si>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</si>
  <si>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</si>
  <si>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</si>
  <si>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</si>
  <si>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</si>
  <si>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</si>
  <si>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</si>
  <si>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</si>
  <si>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</si>
  <si>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</si>
  <si>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</si>
  <si>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</si>
  <si>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</si>
  <si>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</si>
  <si>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</si>
  <si>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</si>
  <si>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</si>
  <si>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</si>
  <si>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</si>
  <si>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</si>
  <si>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</si>
  <si>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</si>
  <si>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</si>
  <si>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</si>
  <si>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</si>
  <si>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</si>
  <si>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</si>
  <si>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</si>
  <si>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</si>
  <si>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</si>
  <si>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</si>
  <si>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</si>
  <si>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</si>
  <si>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</si>
  <si>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</si>
  <si>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</si>
  <si>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</si>
  <si>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</si>
  <si>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</si>
  <si>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</si>
  <si>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</si>
  <si>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</si>
  <si>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</si>
  <si>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</si>
  <si>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</si>
  <si>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</si>
  <si>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</si>
  <si>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</si>
  <si>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</si>
  <si>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</si>
  <si>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</si>
  <si>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</si>
  <si>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</si>
  <si>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</si>
  <si>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</si>
  <si>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</si>
  <si>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</si>
  <si>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</si>
  <si>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</si>
  <si>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</si>
  <si>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</si>
  <si>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</si>
  <si>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</si>
  <si>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</si>
  <si>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</si>
  <si>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</si>
  <si>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</si>
  <si>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</si>
  <si>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</si>
  <si>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</si>
  <si>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</si>
  <si>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</si>
  <si>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</si>
  <si>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</si>
  <si>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</si>
  <si>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</si>
  <si>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</si>
  <si>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</si>
  <si>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</si>
  <si>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</si>
  <si>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</si>
  <si>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</si>
  <si>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</si>
  <si>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</si>
  <si>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</si>
  <si>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</si>
  <si>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</si>
  <si>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</si>
  <si>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</si>
  <si>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</si>
  <si>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</si>
  <si>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</si>
  <si>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</si>
  <si>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</si>
  <si>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</si>
  <si>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</si>
  <si>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</si>
  <si>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</si>
  <si>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</si>
  <si>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</si>
  <si>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</si>
  <si>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</si>
  <si>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</si>
  <si>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</si>
  <si>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</si>
  <si>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</si>
  <si>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</si>
  <si>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</si>
  <si>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</si>
  <si>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</si>
  <si>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</si>
  <si>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</si>
  <si>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</si>
  <si>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</si>
  <si>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</si>
  <si>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</si>
  <si>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</si>
  <si>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</si>
  <si>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</si>
  <si>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</si>
  <si>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</si>
  <si>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</si>
  <si>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</si>
  <si>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</si>
  <si>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</si>
  <si>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</si>
  <si>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</si>
  <si>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</si>
  <si>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</si>
  <si>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</si>
  <si>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</si>
  <si>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</si>
  <si>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</si>
  <si>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</si>
  <si>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</si>
  <si>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</si>
  <si>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</si>
  <si>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</si>
  <si>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</si>
  <si>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</si>
  <si>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</si>
  <si>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</si>
  <si>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</si>
  <si>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</si>
  <si>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</si>
  <si>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</si>
  <si>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</si>
  <si>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</si>
  <si>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</si>
  <si>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</si>
  <si>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</si>
  <si>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</si>
  <si>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</si>
  <si>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</si>
  <si>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</si>
  <si>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</si>
  <si>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</si>
  <si>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</si>
  <si>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</si>
  <si>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</si>
  <si>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</si>
  <si>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</si>
  <si>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</si>
  <si>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</si>
  <si>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</si>
  <si>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</si>
  <si>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</si>
  <si>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</si>
  <si>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</si>
  <si>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</si>
  <si>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</si>
  <si>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</si>
  <si>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</si>
  <si>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</si>
  <si>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</si>
  <si>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</si>
  <si>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</si>
  <si>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</si>
  <si>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</si>
  <si>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</si>
  <si>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</si>
  <si>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</si>
  <si>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</si>
  <si>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</si>
  <si>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</si>
  <si>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</si>
  <si>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</si>
  <si>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</si>
  <si>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</si>
  <si>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</si>
  <si>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</si>
  <si>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</si>
  <si>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</si>
  <si>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</si>
  <si>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</si>
  <si>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</si>
  <si>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</si>
  <si>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</si>
  <si>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</si>
  <si>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</si>
  <si>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</si>
  <si>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</si>
  <si>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</si>
  <si>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</si>
  <si>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</si>
  <si>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</si>
  <si>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</si>
  <si>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</si>
  <si>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</si>
  <si>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</si>
  <si>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</si>
  <si>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</si>
  <si>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</si>
  <si>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</si>
  <si>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</si>
  <si>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</si>
  <si>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</si>
  <si>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</si>
  <si>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</si>
  <si>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</si>
  <si>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</si>
  <si>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</si>
  <si>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</si>
  <si>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</si>
  <si>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</si>
  <si>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</si>
  <si>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</si>
  <si>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</si>
  <si>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</si>
  <si>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</si>
  <si>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</si>
  <si>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</si>
  <si>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</si>
  <si>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</si>
  <si>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</si>
  <si>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</si>
  <si>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</si>
  <si>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</si>
  <si>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</si>
  <si>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</si>
  <si>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</si>
  <si>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</si>
  <si>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</si>
  <si>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</si>
  <si>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</si>
  <si>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</si>
  <si>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</si>
  <si>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</si>
  <si>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</si>
  <si>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</si>
  <si>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</si>
  <si>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</si>
  <si>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</si>
  <si>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</si>
  <si>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</si>
  <si>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</si>
  <si>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</si>
  <si>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</si>
  <si>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</si>
  <si>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</si>
  <si>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</si>
  <si>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</si>
  <si>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</si>
  <si>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</si>
  <si>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</si>
  <si>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</si>
  <si>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</si>
  <si>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</si>
  <si>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</si>
  <si>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</si>
  <si>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</si>
  <si>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</si>
  <si>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</si>
  <si>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</si>
  <si>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</si>
  <si>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</si>
  <si>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</si>
  <si>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</si>
  <si>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</si>
  <si>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</si>
  <si>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</si>
  <si>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</si>
  <si>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</si>
  <si>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</si>
  <si>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</si>
  <si>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</si>
  <si>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</si>
  <si>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</si>
  <si>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</si>
  <si>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</si>
  <si>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</si>
  <si>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</si>
  <si>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</si>
  <si>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</si>
  <si>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</si>
  <si>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</si>
  <si>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</si>
  <si>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</si>
  <si>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</si>
  <si>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</si>
  <si>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</si>
  <si>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</si>
  <si>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</si>
  <si>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</si>
  <si>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</si>
  <si>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</si>
  <si>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</si>
  <si>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</si>
  <si>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</si>
  <si>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</si>
  <si>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</si>
  <si>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</si>
  <si>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</si>
  <si>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</si>
  <si>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</si>
  <si>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</si>
  <si>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</si>
  <si>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</si>
  <si>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</si>
  <si>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</si>
  <si>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</si>
  <si>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</si>
  <si>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</si>
  <si>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</si>
  <si>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</si>
  <si>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</si>
  <si>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</si>
  <si>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</si>
  <si>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</si>
  <si>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</si>
  <si>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</si>
  <si>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</si>
  <si>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</si>
  <si>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</si>
  <si>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</si>
  <si>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</si>
  <si>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</si>
  <si>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</si>
  <si>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</si>
  <si>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</si>
  <si>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</si>
  <si>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</si>
  <si>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</si>
  <si>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</si>
  <si>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</si>
  <si>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</si>
  <si>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</si>
  <si>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</si>
  <si>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</si>
  <si>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</si>
  <si>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</si>
  <si>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</si>
  <si>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</si>
  <si>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</si>
  <si>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</si>
  <si>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</si>
  <si>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</si>
  <si>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</si>
  <si>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</si>
  <si>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</si>
  <si>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</si>
  <si>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</si>
  <si>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</si>
  <si>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</si>
  <si>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</si>
  <si>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</si>
  <si>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</si>
  <si>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</si>
  <si>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</si>
  <si>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</si>
  <si>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</si>
  <si>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</si>
  <si>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</si>
  <si>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</si>
  <si>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</si>
  <si>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</si>
  <si>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</si>
  <si>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</si>
  <si>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</si>
  <si>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</si>
  <si>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</si>
  <si>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</si>
  <si>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</si>
  <si>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</si>
  <si>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</si>
  <si>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</si>
  <si>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</si>
  <si>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</si>
  <si>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</si>
  <si>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</si>
  <si>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</si>
  <si>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</si>
  <si>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</si>
  <si>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</si>
  <si>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</si>
  <si>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</si>
  <si>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</si>
  <si>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</si>
  <si>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</si>
  <si>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</si>
  <si>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</si>
  <si>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</si>
  <si>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</si>
  <si>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</si>
  <si>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</si>
  <si>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</si>
  <si>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</si>
  <si>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</si>
  <si>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</si>
  <si>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</si>
  <si>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</si>
  <si>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</si>
  <si>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</si>
  <si>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</si>
  <si>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</si>
  <si>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</si>
  <si>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</si>
  <si>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</si>
  <si>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</si>
  <si>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</si>
  <si>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</si>
  <si>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</si>
  <si>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</si>
  <si>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</si>
  <si>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</si>
  <si>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</si>
  <si>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</si>
  <si>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</si>
  <si>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</si>
  <si>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</si>
  <si>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</si>
  <si>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</si>
  <si>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</si>
  <si>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</si>
  <si>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</si>
  <si>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</si>
  <si>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</si>
  <si>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</si>
  <si>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</si>
  <si>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</si>
  <si>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</si>
  <si>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</si>
  <si>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</si>
  <si>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</si>
  <si>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</si>
  <si>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</si>
  <si>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</si>
  <si>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</si>
  <si>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</si>
  <si>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</si>
  <si>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</si>
  <si>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</si>
  <si>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</si>
  <si>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</si>
  <si>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</si>
  <si>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</si>
  <si>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</si>
  <si>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</si>
  <si>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</si>
  <si>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</si>
  <si>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</si>
  <si>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</si>
  <si>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</si>
  <si>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</si>
  <si>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</si>
  <si>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</si>
  <si>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</si>
  <si>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</si>
  <si>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</si>
  <si>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</si>
  <si>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</si>
  <si>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</si>
  <si>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</si>
  <si>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</si>
  <si>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</si>
  <si>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</si>
  <si>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</si>
  <si>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</si>
  <si>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</si>
  <si>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</si>
  <si>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</si>
  <si>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</si>
  <si>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</si>
  <si>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</si>
  <si>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</si>
  <si>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</si>
  <si>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</si>
  <si>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</si>
  <si>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</si>
  <si>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</si>
  <si>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</si>
  <si>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</si>
  <si>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</si>
  <si>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</si>
  <si>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</si>
  <si>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</si>
  <si>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</si>
  <si>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</si>
  <si>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</si>
  <si>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</si>
  <si>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</si>
  <si>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</si>
  <si>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</si>
  <si>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</si>
  <si>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</si>
  <si>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</si>
  <si>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</si>
  <si>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</si>
  <si>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</si>
  <si>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</si>
  <si>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</si>
  <si>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</si>
  <si>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</si>
  <si>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</si>
  <si>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</si>
  <si>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</si>
  <si>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</si>
  <si>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</si>
  <si>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</si>
  <si>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</si>
  <si>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</si>
  <si>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</si>
  <si>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</si>
  <si>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</si>
  <si>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</si>
  <si>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</si>
  <si>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</si>
  <si>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</si>
  <si>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</si>
  <si>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</si>
  <si>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</si>
  <si>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</si>
  <si>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</si>
  <si>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</si>
  <si>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</si>
  <si>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</si>
  <si>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</si>
  <si>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</si>
  <si>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</si>
  <si>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</si>
  <si>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</si>
  <si>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</si>
  <si>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</si>
  <si>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</si>
  <si>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</si>
  <si>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</si>
  <si>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</si>
  <si>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</si>
  <si>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</si>
  <si>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</si>
  <si>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</si>
  <si>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</si>
  <si>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</si>
  <si>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</si>
  <si>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</si>
  <si>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</si>
  <si>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</si>
  <si>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</si>
  <si>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</si>
  <si>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</si>
  <si>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</si>
  <si>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</si>
  <si>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</si>
  <si>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</si>
  <si>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</si>
  <si>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</si>
  <si>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</si>
  <si>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</si>
  <si>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</si>
  <si>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</si>
  <si>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</si>
  <si>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</si>
  <si>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</si>
  <si>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</si>
  <si>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</si>
  <si>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</si>
  <si>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</si>
  <si>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</si>
  <si>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</si>
  <si>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</si>
  <si>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</si>
  <si>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</si>
  <si>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</si>
  <si>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</si>
  <si>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</si>
  <si>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</si>
  <si>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</si>
  <si>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</si>
  <si>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</si>
  <si>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</si>
  <si>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</si>
  <si>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</si>
  <si>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</si>
  <si>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</si>
  <si>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</si>
  <si>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</si>
  <si>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</si>
  <si>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</si>
  <si>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</si>
  <si>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</si>
  <si>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</si>
  <si>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</si>
  <si>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</si>
  <si>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</si>
  <si>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</si>
  <si>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</si>
  <si>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</si>
  <si>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</si>
  <si>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</si>
  <si>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</si>
  <si>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</si>
  <si>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</si>
  <si>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</si>
  <si>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</si>
  <si>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</si>
  <si>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</si>
  <si>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</si>
  <si>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</si>
  <si>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</si>
  <si>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</si>
  <si>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</si>
  <si>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</si>
  <si>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</si>
  <si>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</si>
  <si>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</si>
  <si>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</si>
  <si>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</si>
  <si>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</si>
  <si>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</si>
  <si>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</si>
  <si>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</si>
  <si>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</si>
  <si>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</si>
  <si>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</si>
  <si>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</si>
  <si>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</si>
  <si>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</si>
  <si>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</si>
  <si>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</si>
  <si>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</si>
  <si>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</si>
  <si>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</si>
  <si>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</si>
  <si>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</si>
  <si>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</si>
  <si>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</si>
  <si>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</si>
  <si>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</si>
  <si>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</si>
  <si>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</si>
  <si>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</si>
  <si>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</si>
  <si>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</si>
  <si>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</si>
  <si>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</si>
  <si>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</si>
  <si>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</si>
  <si>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</si>
  <si>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</si>
  <si>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</si>
  <si>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</si>
  <si>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</si>
  <si>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</si>
  <si>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</si>
  <si>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</si>
  <si>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</si>
  <si>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</si>
  <si>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</si>
  <si>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</si>
  <si>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</si>
  <si>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</si>
  <si>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</si>
  <si>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</si>
  <si>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</si>
  <si>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</si>
  <si>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</si>
  <si>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</si>
  <si>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</si>
  <si>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</si>
  <si>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</si>
  <si>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</si>
  <si>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</si>
  <si>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</si>
  <si>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</si>
  <si>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</si>
  <si>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</si>
  <si>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</si>
  <si>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</si>
  <si>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</si>
  <si>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</si>
  <si>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</si>
  <si>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</si>
  <si>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</si>
  <si>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</si>
  <si>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</si>
  <si>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</si>
  <si>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</si>
  <si>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</si>
  <si>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</si>
  <si>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</si>
  <si>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</si>
  <si>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</si>
  <si>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</si>
  <si>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</si>
  <si>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</si>
  <si>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</si>
  <si>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</si>
  <si>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</si>
  <si>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</si>
  <si>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</si>
  <si>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</si>
  <si>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</si>
  <si>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</si>
  <si>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</si>
  <si>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</si>
  <si>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</si>
  <si>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</si>
  <si>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</si>
  <si>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</si>
  <si>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</si>
  <si>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</si>
  <si>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</si>
  <si>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</si>
  <si>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</si>
  <si>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</si>
  <si>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</si>
  <si>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</si>
  <si>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</si>
  <si>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</si>
  <si>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</si>
  <si>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</si>
  <si>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</si>
  <si>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</si>
  <si>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</si>
  <si>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</si>
  <si>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</si>
  <si>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</si>
  <si>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</si>
  <si>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</si>
  <si>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</si>
  <si>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</si>
  <si>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</si>
  <si>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</si>
  <si>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</si>
  <si>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</si>
  <si>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</si>
  <si>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</si>
  <si>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</si>
  <si>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</si>
  <si>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</si>
  <si>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</si>
  <si>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</si>
  <si>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</si>
  <si>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</si>
  <si>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</si>
  <si>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</si>
  <si>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</si>
  <si>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</si>
  <si>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</si>
  <si>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</si>
  <si>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</si>
  <si>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</si>
  <si>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</si>
  <si>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</si>
  <si>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</si>
  <si>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</si>
  <si>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</si>
  <si>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</si>
  <si>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</si>
  <si>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</si>
  <si>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</si>
  <si>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</si>
  <si>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</si>
  <si>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</si>
  <si>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</si>
  <si>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</si>
  <si>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</si>
  <si>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</si>
  <si>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</si>
  <si>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</si>
  <si>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</si>
  <si>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</si>
  <si>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</si>
  <si>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</si>
  <si>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</si>
  <si>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</si>
  <si>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</si>
  <si>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</si>
  <si>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</si>
  <si>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</si>
  <si>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</si>
  <si>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</si>
  <si>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</si>
  <si>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</si>
  <si>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</si>
  <si>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</si>
  <si>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</si>
  <si>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</si>
  <si>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</si>
  <si>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</si>
  <si>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</si>
  <si>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</si>
  <si>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</si>
  <si>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</si>
  <si>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</si>
  <si>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</si>
  <si>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</si>
  <si>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</si>
  <si>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</si>
  <si>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</si>
  <si>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</si>
  <si>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</si>
  <si>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</si>
  <si>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</si>
  <si>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</si>
  <si>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</si>
  <si>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</si>
  <si>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</si>
  <si>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</si>
  <si>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</si>
  <si>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</si>
  <si>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</si>
  <si>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</si>
  <si>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</si>
  <si>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</si>
  <si>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</si>
  <si>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</si>
  <si>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</si>
  <si>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</si>
  <si>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</si>
  <si>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</si>
  <si>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</si>
  <si>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</si>
  <si>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</si>
  <si>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</si>
  <si>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</si>
  <si>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</si>
  <si>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</si>
  <si>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</si>
  <si>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</si>
  <si>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</si>
  <si>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</si>
  <si>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</si>
  <si>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</si>
  <si>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</si>
  <si>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</si>
  <si>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</si>
  <si>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</si>
  <si>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</si>
  <si>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</si>
  <si>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</si>
  <si>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</si>
  <si>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</si>
  <si>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</si>
  <si>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</si>
  <si>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</si>
  <si>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</si>
  <si>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</si>
  <si>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</si>
  <si>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</si>
  <si>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</si>
  <si>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</si>
  <si>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</si>
  <si>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</si>
  <si>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</si>
  <si>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</si>
  <si>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</si>
  <si>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</si>
  <si>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</si>
  <si>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</si>
  <si>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</si>
  <si>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</si>
  <si>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</si>
  <si>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</si>
  <si>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</si>
  <si>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</si>
  <si>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</si>
  <si>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</si>
  <si>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</si>
  <si>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</si>
  <si>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</si>
  <si>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</si>
  <si>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</si>
  <si>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</si>
  <si>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</si>
  <si>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</si>
  <si>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</si>
  <si>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</si>
  <si>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</si>
  <si>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</si>
  <si>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</si>
  <si>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</si>
  <si>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</si>
  <si>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</si>
  <si>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</si>
  <si>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</si>
  <si>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</si>
  <si>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</si>
  <si>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</si>
  <si>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</si>
  <si>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</si>
  <si>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</si>
  <si>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</si>
  <si>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</si>
  <si>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</si>
  <si>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</si>
  <si>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</si>
  <si>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</si>
  <si>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</si>
  <si>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</si>
  <si>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</si>
  <si>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</si>
  <si>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</si>
  <si>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</si>
  <si>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</si>
  <si>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</si>
  <si>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</si>
  <si>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</si>
  <si>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</si>
  <si>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</si>
  <si>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</si>
  <si>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</si>
  <si>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</si>
  <si>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</si>
  <si>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</si>
  <si>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</si>
  <si>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</si>
  <si>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</si>
  <si>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</si>
  <si>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</si>
  <si>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</si>
  <si>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</si>
  <si>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</si>
  <si>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</si>
  <si>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</si>
  <si>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</si>
  <si>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</si>
  <si>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</si>
  <si>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</si>
  <si>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</si>
  <si>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</si>
  <si>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</si>
  <si>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</si>
  <si>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</si>
  <si>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</si>
  <si>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</si>
  <si>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</si>
  <si>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</si>
  <si>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</si>
  <si>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</si>
  <si>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</si>
  <si>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</si>
  <si>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</si>
  <si>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</si>
  <si>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</si>
  <si>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</si>
  <si>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</si>
  <si>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</si>
  <si>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</si>
  <si>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</si>
  <si>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</si>
  <si>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</si>
  <si>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</si>
  <si>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</si>
  <si>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</si>
  <si>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</si>
  <si>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</si>
  <si>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</si>
  <si>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</si>
  <si>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</si>
  <si>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</si>
  <si>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</si>
  <si>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</si>
  <si>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</si>
  <si>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</si>
  <si>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</si>
  <si>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</si>
  <si>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</si>
  <si>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</si>
  <si>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</si>
  <si>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</si>
  <si>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</si>
  <si>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</si>
  <si>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</si>
  <si>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</si>
  <si>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</si>
  <si>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</si>
  <si>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</si>
  <si>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</si>
  <si>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</si>
  <si>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</si>
  <si>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</si>
  <si>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</si>
  <si>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</si>
  <si>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</si>
  <si>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</si>
  <si>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</si>
  <si>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</si>
  <si>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</si>
  <si>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</si>
  <si>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</si>
  <si>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</si>
  <si>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</si>
  <si>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</si>
  <si>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</si>
  <si>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</si>
  <si>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</si>
  <si>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</si>
  <si>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</si>
  <si>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</si>
  <si>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</si>
  <si>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</si>
  <si>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</si>
  <si>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</si>
  <si>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</si>
  <si>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</si>
  <si>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</si>
  <si>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</si>
  <si>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</si>
  <si>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</si>
  <si>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</si>
  <si>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</si>
  <si>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</si>
  <si>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</si>
  <si>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</si>
  <si>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</si>
  <si>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</si>
  <si>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</si>
  <si>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</si>
  <si>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</si>
  <si>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</si>
  <si>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</si>
  <si>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</si>
  <si>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</si>
  <si>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</si>
  <si>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</si>
  <si>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</si>
  <si>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</si>
  <si>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</si>
  <si>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</si>
  <si>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</si>
  <si>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</si>
  <si>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</si>
  <si>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</si>
  <si>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</si>
  <si>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</si>
  <si>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</si>
  <si>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</si>
  <si>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</si>
  <si>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</si>
  <si>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</si>
  <si>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</si>
  <si>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</si>
  <si>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</si>
  <si>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</si>
  <si>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</si>
  <si>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</si>
  <si>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</si>
  <si>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</si>
  <si>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</si>
  <si>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</si>
  <si>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</si>
  <si>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</si>
  <si>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</si>
  <si>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</si>
  <si>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</si>
  <si>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</si>
  <si>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</si>
  <si>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</si>
  <si>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</si>
  <si>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</si>
  <si>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</si>
  <si>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</si>
  <si>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</si>
  <si>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</si>
  <si>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</si>
  <si>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</si>
  <si>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</si>
  <si>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</si>
  <si>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</si>
  <si>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</si>
  <si>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</si>
  <si>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</si>
  <si>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</si>
  <si>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</si>
  <si>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</si>
  <si>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</si>
  <si>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</si>
  <si>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</si>
  <si>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</si>
  <si>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</si>
  <si>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</si>
  <si>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</si>
  <si>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</si>
  <si>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</si>
  <si>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</si>
  <si>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</si>
  <si>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</si>
  <si>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</si>
  <si>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</si>
  <si>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</si>
  <si>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</si>
  <si>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</si>
  <si>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</si>
  <si>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</si>
  <si>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</si>
  <si>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</si>
  <si>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</si>
  <si>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</si>
  <si>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</si>
  <si>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</si>
  <si>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</si>
  <si>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</si>
  <si>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</si>
  <si>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</si>
  <si>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</si>
  <si>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</si>
  <si>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</si>
  <si>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</si>
  <si>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</si>
  <si>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</si>
  <si>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</si>
  <si>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</si>
  <si>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</si>
  <si>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</si>
  <si>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</si>
  <si>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</si>
  <si>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</si>
  <si>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</si>
  <si>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</si>
  <si>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</si>
  <si>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</si>
  <si>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</si>
  <si>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</si>
  <si>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</si>
  <si>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</si>
  <si>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</si>
  <si>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</si>
  <si>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</si>
  <si>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</si>
  <si>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</si>
  <si>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</si>
  <si>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</si>
  <si>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</si>
  <si>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</si>
  <si>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</si>
  <si>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</si>
  <si>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</si>
  <si>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</si>
  <si>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</si>
  <si>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</si>
  <si>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</si>
  <si>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</si>
  <si>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</si>
  <si>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</si>
  <si>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</si>
  <si>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</si>
  <si>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</si>
  <si>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</si>
  <si>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</si>
  <si>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</si>
  <si>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</si>
  <si>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</si>
  <si>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</si>
  <si>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</si>
  <si>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</si>
  <si>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</si>
  <si>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</si>
  <si>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</si>
  <si>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</si>
  <si>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</si>
  <si>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</si>
  <si>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</si>
  <si>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</si>
  <si>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</si>
  <si>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</si>
  <si>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</si>
  <si>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</si>
  <si>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</si>
  <si>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</si>
  <si>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</si>
  <si>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</si>
  <si>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</si>
  <si>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</si>
  <si>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</si>
  <si>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</si>
  <si>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</si>
  <si>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</si>
  <si>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</si>
  <si>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</si>
  <si>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</si>
  <si>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</si>
  <si>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</si>
  <si>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</si>
  <si>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</si>
  <si>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</si>
  <si>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</si>
  <si>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</si>
  <si>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</si>
  <si>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</si>
  <si>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</si>
  <si>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</si>
  <si>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</si>
  <si>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</si>
  <si>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</si>
  <si>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</si>
  <si>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</si>
  <si>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</si>
  <si>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</si>
  <si>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</si>
  <si>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</si>
  <si>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</si>
  <si>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</si>
  <si>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</si>
  <si>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</si>
  <si>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</si>
  <si>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</si>
  <si>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</si>
  <si>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</si>
  <si>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</si>
  <si>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</si>
  <si>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</si>
  <si>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</si>
  <si>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</si>
  <si>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</si>
  <si>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</si>
  <si>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</si>
  <si>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</si>
  <si>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</si>
  <si>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</si>
  <si>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</si>
  <si>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</si>
  <si>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</si>
  <si>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</si>
  <si>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</si>
  <si>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</si>
  <si>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</si>
  <si>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</si>
  <si>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</si>
  <si>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</si>
  <si>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</si>
  <si>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</si>
  <si>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</si>
  <si>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</si>
  <si>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</si>
  <si>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</si>
  <si>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</si>
  <si>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</si>
  <si>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</si>
  <si>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</si>
  <si>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</si>
  <si>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</si>
  <si>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</si>
  <si>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</si>
  <si>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</si>
  <si>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</si>
  <si>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</si>
  <si>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</si>
  <si>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</si>
  <si>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</si>
  <si>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</si>
  <si>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</si>
  <si>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</si>
  <si>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</si>
  <si>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</si>
  <si>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</si>
  <si>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</si>
  <si>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</si>
  <si>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</si>
  <si>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</si>
  <si>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</si>
  <si>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</si>
  <si>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</si>
  <si>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</si>
  <si>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</si>
  <si>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</si>
  <si>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</si>
  <si>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</si>
  <si>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</si>
  <si>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</si>
  <si>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</si>
  <si>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</si>
  <si>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</si>
  <si>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</si>
  <si>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</si>
  <si>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</si>
  <si>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</si>
  <si>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</si>
  <si>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</si>
  <si>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</si>
  <si>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</si>
  <si>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</si>
  <si>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</si>
  <si>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</si>
  <si>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</si>
  <si>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</si>
  <si>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</si>
  <si>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</si>
  <si>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</si>
  <si>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</si>
  <si>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</si>
  <si>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</si>
  <si>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</si>
  <si>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</si>
  <si>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</si>
  <si>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</si>
  <si>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</si>
  <si>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</si>
  <si>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</si>
  <si>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</si>
  <si>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</si>
  <si>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</si>
  <si>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</si>
  <si>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</si>
  <si>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</si>
  <si>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</si>
  <si>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</si>
  <si>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</si>
  <si>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</si>
  <si>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</si>
  <si>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</si>
  <si>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</si>
  <si>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</si>
  <si>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</si>
  <si>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</si>
  <si>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</si>
  <si>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</si>
  <si>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</si>
  <si>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</si>
  <si>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</si>
  <si>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</si>
  <si>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</si>
  <si>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</si>
  <si>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</si>
  <si>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</si>
  <si>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</si>
  <si>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</si>
  <si>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</si>
  <si>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</si>
  <si>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</si>
  <si>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</si>
  <si>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</si>
  <si>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</si>
  <si>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</si>
  <si>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</si>
  <si>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</si>
  <si>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</si>
  <si>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</si>
  <si>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</si>
  <si>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</si>
  <si>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</si>
  <si>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</si>
  <si>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</si>
  <si>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</si>
  <si>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</si>
  <si>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</si>
  <si>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</si>
  <si>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</si>
  <si>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</si>
  <si>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</si>
  <si>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</si>
  <si>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</si>
  <si>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</si>
  <si>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</si>
  <si>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</si>
  <si>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</si>
  <si>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</si>
  <si>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</si>
  <si>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</si>
  <si>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</si>
  <si>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</si>
  <si>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</si>
  <si>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</si>
  <si>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</si>
  <si>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</si>
  <si>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</si>
  <si>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</si>
  <si>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</si>
  <si>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</si>
  <si>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</si>
  <si>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</si>
  <si>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</si>
  <si>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</si>
  <si>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</si>
  <si>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</si>
  <si>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</si>
  <si>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</si>
  <si>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</si>
  <si>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</si>
  <si>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</si>
  <si>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</si>
  <si>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</si>
  <si>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</si>
  <si>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</si>
  <si>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</si>
  <si>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</si>
  <si>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</si>
  <si>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</si>
  <si>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</si>
  <si>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</si>
  <si>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</si>
  <si>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</si>
  <si>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</si>
  <si>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</si>
  <si>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</si>
  <si>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</si>
  <si>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</si>
  <si>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</si>
  <si>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</si>
  <si>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</si>
  <si>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</si>
  <si>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</si>
  <si>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</si>
  <si>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</si>
  <si>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</si>
  <si>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</si>
  <si>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</si>
  <si>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</si>
  <si>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</si>
  <si>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</si>
  <si>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</si>
  <si>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</si>
  <si>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</si>
  <si>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</si>
  <si>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</si>
  <si>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</si>
  <si>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</si>
  <si>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</si>
  <si>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</si>
  <si>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</si>
  <si>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</si>
  <si>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</si>
  <si>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</si>
  <si>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</si>
  <si>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</si>
  <si>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</si>
  <si>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</si>
  <si>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</si>
  <si>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</si>
  <si>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</si>
  <si>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</si>
  <si>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</si>
  <si>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</si>
  <si>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</si>
  <si>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</si>
  <si>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</si>
  <si>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</si>
  <si>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</si>
  <si>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</si>
  <si>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</si>
  <si>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</si>
  <si>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</si>
  <si>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</si>
  <si>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</si>
  <si>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</si>
  <si>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</si>
  <si>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</si>
  <si>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</si>
  <si>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</si>
  <si>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</si>
  <si>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</si>
  <si>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</si>
  <si>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</si>
  <si>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</si>
  <si>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</si>
  <si>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</si>
  <si>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</si>
  <si>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</si>
  <si>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</si>
  <si>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</si>
  <si>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</si>
  <si>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</si>
  <si>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</si>
  <si>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</si>
  <si>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</si>
  <si>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</si>
  <si>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</si>
  <si>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</si>
  <si>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</si>
  <si>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</si>
  <si>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</si>
  <si>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</si>
  <si>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</si>
  <si>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</si>
  <si>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</si>
  <si>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</si>
  <si>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</si>
  <si>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</si>
  <si>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</si>
  <si>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</si>
  <si>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</si>
  <si>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</si>
  <si>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</si>
  <si>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</si>
  <si>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</si>
  <si>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</si>
  <si>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</si>
  <si>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</si>
  <si>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</si>
  <si>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</si>
  <si>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</si>
  <si>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</si>
  <si>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</si>
  <si>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</si>
  <si>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</si>
  <si>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</si>
  <si>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</si>
  <si>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</si>
  <si>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</si>
  <si>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</si>
  <si>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</si>
  <si>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</si>
  <si>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</si>
  <si>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</si>
  <si>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</si>
  <si>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</si>
  <si>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</si>
  <si>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</si>
  <si>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</si>
  <si>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</si>
  <si>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</si>
  <si>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</si>
  <si>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</si>
  <si>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</si>
  <si>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</si>
  <si>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</si>
  <si>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</si>
  <si>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</si>
  <si>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</si>
  <si>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</si>
  <si>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</si>
  <si>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</si>
  <si>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</si>
  <si>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</si>
  <si>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</si>
  <si>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</si>
  <si>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</si>
  <si>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</si>
  <si>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</si>
  <si>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</si>
  <si>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</si>
  <si>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</si>
  <si>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</si>
  <si>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</si>
  <si>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</si>
  <si>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</si>
  <si>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</si>
  <si>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</si>
  <si>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</si>
  <si>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</si>
  <si>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</si>
  <si>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</si>
  <si>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</si>
  <si>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</si>
  <si>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</si>
  <si>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</si>
  <si>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</si>
  <si>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</si>
  <si>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</si>
  <si>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</si>
  <si>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</si>
  <si>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</si>
  <si>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</si>
  <si>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</si>
  <si>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</si>
  <si>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</si>
  <si>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</si>
  <si>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</si>
  <si>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</si>
  <si>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</si>
  <si>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</si>
  <si>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</si>
  <si>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</si>
  <si>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</si>
  <si>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</si>
  <si>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</si>
  <si>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</si>
  <si>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</si>
  <si>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</si>
  <si>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</si>
  <si>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</si>
  <si>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</si>
  <si>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</si>
  <si>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</si>
  <si>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</si>
  <si>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</si>
  <si>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</si>
  <si>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</si>
  <si>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</si>
  <si>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</si>
  <si>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</si>
  <si>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</si>
  <si>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</si>
  <si>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</si>
  <si>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</si>
  <si>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</si>
  <si>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</si>
  <si>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</si>
  <si>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</si>
  <si>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</si>
  <si>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</si>
  <si>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</si>
  <si>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</si>
  <si>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</si>
  <si>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</si>
  <si>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</si>
  <si>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</si>
  <si>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</si>
  <si>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</si>
  <si>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</si>
  <si>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</si>
  <si>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</si>
  <si>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</si>
  <si>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</si>
  <si>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</si>
  <si>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</si>
  <si>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</si>
  <si>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</si>
  <si>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</si>
  <si>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</si>
  <si>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</si>
  <si>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</si>
  <si>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</si>
  <si>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</si>
  <si>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</si>
  <si>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</si>
  <si>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</si>
  <si>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</si>
  <si>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</si>
  <si>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</si>
  <si>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</si>
  <si>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</si>
  <si>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</si>
  <si>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</si>
  <si>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</si>
  <si>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</si>
  <si>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</si>
  <si>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</si>
  <si>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</si>
  <si>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</si>
  <si>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</si>
  <si>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</si>
  <si>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</si>
  <si>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</si>
  <si>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</si>
  <si>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</si>
  <si>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</si>
  <si>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</si>
  <si>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</si>
  <si>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</si>
  <si>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</si>
  <si>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</si>
  <si>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</si>
  <si>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</si>
  <si>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</si>
  <si>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</si>
  <si>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</si>
  <si>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</si>
  <si>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</si>
  <si>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</si>
  <si>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</si>
  <si>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</si>
  <si>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</si>
  <si>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</si>
  <si>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</si>
  <si>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</si>
  <si>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</si>
  <si>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</si>
  <si>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</si>
  <si>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</si>
  <si>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</si>
  <si>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</si>
  <si>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</si>
  <si>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</si>
  <si>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</si>
  <si>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</si>
  <si>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</si>
  <si>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</si>
  <si>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</si>
  <si>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</si>
  <si>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</si>
  <si>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</si>
  <si>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</si>
  <si>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</si>
  <si>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</si>
  <si>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</si>
  <si>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</si>
  <si>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</si>
  <si>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</si>
  <si>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</si>
  <si>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</si>
  <si>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</si>
  <si>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</si>
  <si>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</si>
  <si>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</si>
  <si>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</si>
  <si>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</si>
  <si>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</si>
  <si>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</si>
  <si>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</si>
  <si>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</si>
  <si>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</si>
  <si>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</si>
  <si>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</si>
  <si>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</si>
  <si>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</si>
  <si>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</si>
  <si>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</si>
  <si>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</si>
  <si>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</si>
  <si>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</si>
  <si>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</si>
  <si>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</si>
  <si>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</si>
  <si>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</si>
  <si>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</si>
  <si>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</si>
  <si>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</si>
  <si>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</si>
  <si>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</si>
  <si>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</si>
  <si>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</si>
  <si>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</si>
  <si>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</si>
  <si>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</si>
  <si>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</si>
  <si>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</si>
  <si>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</si>
  <si>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</si>
  <si>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</si>
  <si>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</si>
  <si>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</si>
  <si>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</si>
  <si>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</si>
  <si>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</si>
  <si>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</si>
  <si>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</si>
  <si>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</si>
  <si>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</si>
  <si>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</si>
  <si>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</si>
  <si>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</si>
  <si>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</si>
  <si>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</si>
  <si>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</si>
  <si>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</si>
  <si>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</si>
  <si>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</si>
  <si>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</si>
  <si>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</si>
  <si>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</si>
  <si>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</si>
  <si>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</si>
  <si>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</si>
  <si>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</si>
  <si>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</si>
  <si>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</si>
  <si>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</si>
  <si>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</si>
  <si>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</si>
  <si>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</si>
  <si>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</si>
  <si>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</si>
  <si>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</si>
  <si>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</si>
  <si>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</si>
  <si>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</si>
  <si>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</si>
  <si>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</si>
  <si>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</si>
  <si>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</si>
  <si>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</si>
  <si>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</si>
  <si>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</si>
  <si>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</si>
  <si>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</si>
  <si>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</si>
  <si>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</si>
  <si>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</si>
  <si>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</si>
  <si>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</si>
  <si>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</si>
  <si>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</si>
  <si>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</si>
  <si>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</si>
  <si>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</si>
  <si>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</si>
  <si>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</si>
  <si>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</si>
  <si>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</si>
  <si>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</si>
  <si>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</si>
  <si>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</si>
  <si>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</si>
  <si>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</si>
  <si>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</si>
  <si>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</si>
  <si>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</si>
  <si>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</si>
  <si>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</si>
  <si>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</si>
  <si>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</si>
  <si>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</si>
  <si>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</si>
  <si>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</si>
  <si>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</si>
  <si>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</si>
  <si>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</si>
  <si>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</si>
  <si>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</si>
  <si>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</si>
  <si>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</si>
  <si>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</si>
  <si>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</si>
  <si>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</si>
  <si>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</si>
  <si>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</si>
  <si>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</si>
  <si>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</si>
  <si>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</si>
  <si>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</si>
  <si>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</si>
  <si>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</si>
  <si>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</si>
  <si>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</si>
  <si>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</si>
  <si>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</si>
  <si>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</si>
  <si>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</si>
  <si>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</si>
  <si>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</si>
  <si>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</si>
  <si>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</si>
  <si>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</si>
  <si>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</si>
  <si>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</si>
  <si>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</si>
  <si>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</si>
  <si>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</si>
  <si>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</si>
  <si>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</si>
  <si>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</si>
  <si>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</si>
  <si>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</si>
  <si>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</si>
  <si>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</si>
  <si>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</si>
  <si>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</si>
  <si>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</si>
  <si>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</si>
  <si>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</si>
  <si>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</si>
  <si>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</si>
  <si>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</si>
  <si>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</si>
  <si>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</si>
  <si>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</si>
  <si>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</si>
  <si>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</si>
  <si>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</si>
  <si>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</si>
  <si>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</si>
  <si>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</si>
  <si>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</si>
  <si>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</si>
  <si>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</si>
  <si>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</si>
  <si>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</si>
  <si>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</si>
  <si>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</si>
  <si>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</si>
  <si>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</si>
  <si>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</si>
  <si>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</si>
  <si>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</si>
  <si>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</si>
  <si>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</si>
  <si>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</si>
  <si>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</si>
  <si>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</si>
  <si>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</si>
  <si>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</si>
  <si>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</si>
  <si>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</si>
  <si>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</si>
  <si>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</si>
  <si>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</si>
  <si>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</si>
  <si>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</si>
  <si>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</si>
  <si>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</si>
  <si>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</si>
  <si>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</si>
  <si>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</si>
  <si>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</si>
  <si>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</si>
  <si>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</si>
  <si>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</si>
  <si>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</si>
  <si>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</si>
  <si>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</si>
  <si>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</si>
  <si>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</si>
  <si>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</si>
  <si>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</si>
  <si>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</si>
  <si>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</si>
  <si>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</si>
  <si>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</si>
  <si>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</si>
  <si>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</si>
  <si>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</si>
  <si>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</si>
  <si>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</si>
  <si>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</si>
  <si>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</si>
  <si>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</si>
  <si>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</si>
  <si>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</si>
  <si>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</si>
  <si>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</si>
  <si>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</si>
  <si>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</si>
  <si>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</si>
  <si>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</si>
  <si>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</si>
  <si>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</si>
  <si>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</si>
  <si>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</si>
  <si>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</si>
  <si>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</si>
  <si>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</si>
  <si>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</si>
  <si>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</si>
  <si>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</si>
  <si>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</si>
  <si>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</si>
  <si>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</si>
  <si>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</si>
  <si>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</si>
  <si>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</si>
  <si>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</si>
  <si>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</si>
  <si>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</si>
  <si>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</si>
  <si>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</si>
  <si>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</si>
  <si>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</si>
  <si>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</si>
  <si>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</si>
  <si>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</si>
  <si>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</si>
  <si>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</si>
  <si>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</si>
  <si>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</si>
  <si>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</si>
  <si>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</si>
  <si>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</si>
  <si>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</si>
  <si>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</si>
  <si>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</si>
  <si>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</si>
  <si>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</si>
  <si>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</si>
  <si>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</si>
  <si>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</si>
  <si>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</si>
  <si>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</si>
  <si>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</si>
  <si>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</si>
  <si>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</si>
  <si>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</si>
  <si>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</si>
  <si>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</si>
  <si>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</si>
  <si>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</si>
  <si>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</si>
  <si>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</si>
  <si>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</si>
  <si>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</si>
  <si>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</si>
  <si>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</si>
  <si>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</si>
  <si>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</si>
  <si>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</si>
  <si>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</si>
  <si>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</si>
  <si>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</si>
  <si>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</si>
  <si>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</si>
  <si>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</si>
  <si>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</si>
  <si>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</si>
  <si>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</si>
  <si>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</si>
  <si>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</si>
  <si>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</si>
  <si>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</si>
  <si>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</si>
  <si>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</si>
  <si>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</si>
  <si>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</si>
  <si>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</si>
  <si>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</si>
  <si>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</si>
  <si>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</si>
  <si>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</si>
  <si>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</si>
  <si>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</si>
  <si>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</si>
  <si>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</si>
  <si>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</si>
  <si>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</si>
  <si>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</si>
  <si>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</si>
  <si>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</si>
  <si>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</si>
  <si>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</si>
  <si>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</si>
  <si>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</si>
  <si>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</si>
  <si>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</si>
  <si>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</si>
  <si>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</si>
  <si>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</si>
  <si>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</si>
  <si>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</si>
  <si>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</si>
  <si>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</si>
  <si>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</si>
  <si>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</si>
  <si>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</si>
  <si>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</si>
  <si>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</si>
  <si>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</si>
  <si>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</si>
  <si>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</si>
  <si>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</si>
  <si>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</si>
  <si>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</si>
  <si>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</si>
  <si>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</si>
  <si>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</si>
  <si>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</si>
  <si>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</si>
  <si>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</si>
  <si>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</si>
  <si>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</si>
  <si>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</si>
  <si>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</si>
  <si>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</si>
  <si>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</si>
  <si>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</si>
  <si>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</si>
  <si>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</si>
  <si>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</si>
  <si>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</si>
  <si>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</si>
  <si>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</si>
  <si>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</si>
  <si>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</si>
  <si>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</si>
  <si>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</si>
  <si>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</si>
  <si>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</si>
  <si>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</si>
  <si>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</si>
  <si>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</si>
  <si>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</si>
  <si>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</si>
  <si>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</si>
  <si>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</si>
  <si>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</si>
  <si>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</si>
  <si>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</si>
  <si>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</si>
  <si>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</si>
  <si>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</si>
  <si>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</si>
  <si>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</si>
  <si>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</si>
  <si>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</si>
  <si>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</si>
  <si>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</si>
  <si>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</si>
  <si>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</si>
  <si>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</si>
  <si>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</si>
  <si>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</si>
  <si>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</si>
  <si>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</si>
  <si>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</si>
  <si>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</si>
  <si>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</si>
  <si>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</si>
  <si>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</si>
  <si>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</si>
  <si>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</si>
  <si>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</si>
  <si>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</si>
  <si>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</si>
  <si>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</si>
  <si>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</si>
  <si>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</si>
  <si>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</si>
  <si>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</si>
  <si>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</si>
  <si>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</si>
  <si>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</si>
  <si>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</si>
  <si>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</si>
  <si>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</si>
  <si>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</si>
  <si>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</si>
  <si>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</si>
  <si>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</si>
  <si>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</si>
  <si>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</si>
  <si>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</si>
  <si>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</si>
  <si>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</si>
  <si>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</si>
  <si>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</si>
  <si>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</si>
  <si>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</si>
  <si>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</si>
  <si>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</si>
  <si>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</si>
  <si>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</si>
  <si>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</si>
  <si>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</si>
  <si>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</si>
  <si>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</si>
  <si>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</si>
  <si>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</si>
  <si>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</si>
  <si>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</si>
  <si>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</si>
  <si>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</si>
  <si>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</si>
  <si>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</si>
  <si>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</si>
  <si>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</si>
  <si>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</si>
  <si>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</si>
  <si>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</si>
  <si>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</si>
  <si>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</si>
  <si>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</si>
  <si>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</si>
  <si>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</si>
  <si>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</si>
  <si>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</si>
  <si>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</si>
  <si>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</si>
  <si>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</si>
  <si>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</si>
  <si>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</si>
  <si>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</si>
  <si>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</si>
  <si>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</si>
  <si>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</si>
  <si>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</si>
  <si>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</si>
  <si>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</si>
  <si>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</si>
  <si>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</si>
  <si>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</si>
  <si>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</si>
  <si>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</si>
  <si>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</si>
  <si>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</si>
  <si>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</si>
  <si>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</si>
  <si>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</si>
  <si>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</si>
  <si>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</si>
  <si>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</si>
  <si>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</si>
  <si>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</si>
  <si>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</si>
  <si>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</si>
  <si>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</si>
  <si>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</si>
  <si>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</si>
  <si>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</si>
  <si>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</si>
  <si>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</si>
  <si>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</si>
  <si>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</si>
  <si>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</si>
  <si>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</si>
  <si>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</si>
  <si>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</si>
  <si>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</si>
  <si>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</si>
  <si>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</si>
  <si>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</si>
  <si>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</si>
  <si>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</si>
  <si>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</si>
  <si>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</si>
  <si>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</si>
  <si>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</si>
  <si>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</si>
  <si>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</si>
  <si>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</si>
  <si>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</si>
  <si>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</si>
  <si>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</si>
  <si>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</si>
  <si>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</si>
  <si>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</si>
  <si>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</si>
  <si>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</si>
  <si>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</si>
  <si>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</si>
  <si>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</si>
  <si>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</si>
  <si>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</si>
  <si>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</si>
  <si>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</si>
  <si>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</si>
  <si>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</si>
  <si>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</si>
  <si>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</si>
  <si>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</si>
  <si>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</si>
  <si>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</si>
  <si>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</si>
  <si>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</si>
  <si>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</si>
  <si>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</si>
  <si>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</si>
  <si>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</si>
  <si>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</si>
  <si>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</si>
  <si>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</si>
  <si>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</si>
  <si>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</si>
  <si>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</si>
  <si>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</si>
  <si>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</si>
  <si>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</si>
  <si>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</si>
  <si>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</si>
  <si>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</si>
  <si>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</si>
  <si>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</si>
  <si>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</si>
  <si>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</si>
  <si>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</si>
  <si>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</si>
  <si>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</si>
  <si>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</si>
  <si>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</si>
  <si>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</si>
  <si>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</si>
  <si>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</si>
  <si>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</si>
  <si>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</si>
  <si>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</si>
  <si>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</si>
  <si>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</si>
  <si>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</si>
  <si>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</si>
  <si>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</si>
  <si>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</si>
  <si>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</si>
  <si>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</si>
  <si>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</si>
  <si>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</si>
  <si>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</si>
  <si>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</si>
  <si>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</si>
  <si>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</si>
  <si>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</si>
  <si>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</si>
  <si>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</si>
  <si>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</si>
  <si>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</si>
  <si>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</si>
  <si>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</si>
  <si>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</si>
  <si>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</si>
  <si>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</si>
  <si>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</si>
  <si>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</si>
  <si>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</si>
  <si>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</si>
  <si>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</si>
  <si>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</si>
  <si>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</si>
  <si>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</si>
  <si>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</si>
  <si>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</si>
  <si>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</si>
  <si>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</si>
  <si>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</si>
  <si>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</si>
  <si>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</si>
  <si>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</si>
  <si>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</si>
  <si>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</si>
  <si>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</si>
  <si>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</si>
  <si>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</si>
  <si>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</si>
  <si>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</si>
  <si>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</si>
  <si>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</si>
  <si>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</si>
  <si>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</si>
  <si>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</si>
  <si>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</si>
  <si>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</si>
  <si>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</si>
  <si>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</si>
  <si>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</si>
  <si>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</si>
  <si>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</si>
  <si>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</si>
  <si>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</si>
  <si>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</si>
  <si>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</si>
  <si>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</si>
  <si>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</si>
  <si>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</si>
  <si>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</si>
  <si>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</si>
  <si>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</si>
  <si>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</si>
  <si>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</si>
  <si>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</si>
  <si>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</si>
  <si>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</si>
  <si>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</si>
  <si>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</si>
  <si>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</si>
  <si>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</si>
  <si>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</si>
  <si>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</si>
  <si>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</si>
  <si>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</si>
  <si>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</si>
  <si>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</si>
  <si>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</si>
  <si>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</si>
  <si>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</si>
  <si>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</si>
  <si>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</si>
  <si>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</si>
  <si>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</si>
  <si>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</si>
  <si>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</si>
  <si>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</si>
  <si>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</si>
  <si>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</si>
  <si>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</si>
  <si>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</si>
  <si>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</si>
  <si>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</si>
  <si>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</si>
  <si>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</si>
  <si>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</si>
  <si>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</si>
  <si>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</si>
  <si>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</si>
  <si>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</si>
  <si>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</si>
  <si>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</si>
  <si>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</si>
  <si>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</si>
  <si>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</si>
  <si>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</si>
  <si>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</si>
  <si>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</si>
  <si>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</si>
  <si>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</si>
  <si>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</si>
  <si>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</si>
  <si>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</si>
  <si>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</si>
  <si>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</si>
  <si>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</si>
  <si>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</si>
  <si>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</si>
  <si>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</si>
  <si>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</si>
  <si>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</si>
  <si>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</si>
  <si>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</si>
  <si>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</si>
  <si>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</si>
  <si>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</si>
  <si>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</si>
  <si>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</si>
  <si>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</si>
  <si>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</si>
  <si>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</si>
  <si>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</si>
  <si>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</si>
  <si>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</si>
  <si>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</si>
  <si>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</si>
  <si>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</si>
  <si>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</si>
  <si>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</si>
  <si>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</si>
  <si>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</si>
  <si>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</si>
  <si>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</si>
  <si>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</si>
  <si>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</si>
  <si>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</si>
  <si>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</si>
  <si>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</si>
  <si>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</si>
  <si>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</si>
  <si>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</si>
  <si>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</si>
  <si>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</si>
  <si>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</si>
  <si>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</si>
  <si>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</si>
  <si>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</si>
  <si>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</si>
  <si>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</si>
  <si>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</si>
  <si>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</si>
  <si>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</si>
  <si>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</si>
  <si>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</si>
  <si>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</si>
  <si>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</si>
  <si>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</si>
  <si>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</si>
  <si>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</si>
  <si>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</si>
  <si>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</si>
  <si>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</si>
  <si>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</si>
  <si>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</si>
  <si>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</si>
  <si>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</si>
  <si>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</si>
  <si>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</si>
  <si>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</si>
  <si>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</si>
  <si>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</si>
  <si>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</si>
  <si>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</si>
  <si>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</si>
  <si>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</si>
  <si>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</si>
  <si>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</si>
  <si>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</si>
  <si>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</si>
  <si>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</si>
  <si>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</si>
  <si>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</si>
  <si>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</si>
  <si>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</si>
  <si>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</si>
  <si>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</si>
  <si>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</si>
  <si>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</si>
  <si>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</si>
  <si>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</si>
  <si>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</si>
  <si>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</si>
  <si>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</si>
  <si>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</si>
  <si>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</si>
  <si>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</si>
  <si>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</si>
  <si>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</si>
  <si>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</si>
  <si>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</si>
  <si>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</si>
  <si>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</si>
  <si>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</si>
  <si>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</si>
  <si>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</si>
  <si>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</si>
  <si>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</si>
  <si>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</si>
  <si>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</si>
  <si>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</si>
  <si>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</si>
  <si>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</si>
  <si>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</si>
  <si>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</si>
  <si>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</si>
  <si>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</si>
  <si>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</si>
  <si>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</si>
  <si>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</si>
  <si>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</si>
  <si>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</si>
  <si>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</si>
  <si>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</si>
  <si>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</si>
  <si>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</si>
  <si>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</si>
  <si>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</si>
  <si>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</si>
  <si>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</si>
  <si>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</si>
  <si>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</si>
  <si>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</si>
  <si>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</si>
  <si>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</si>
  <si>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</si>
  <si>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</si>
  <si>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</si>
  <si>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</si>
  <si>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</si>
  <si>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</si>
  <si>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</si>
  <si>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</si>
  <si>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</si>
  <si>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</si>
  <si>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</si>
  <si>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</si>
  <si>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</si>
  <si>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</si>
  <si>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</si>
  <si>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</si>
  <si>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</si>
  <si>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</si>
  <si>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</si>
  <si>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</si>
  <si>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</si>
  <si>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</si>
  <si>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</si>
  <si>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</si>
  <si>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</si>
  <si>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</si>
  <si>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</si>
  <si>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</si>
  <si>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</si>
  <si>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</si>
  <si>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</si>
  <si>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</si>
  <si>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</si>
  <si>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</si>
  <si>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</si>
  <si>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</si>
  <si>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</si>
  <si>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</si>
  <si>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</si>
  <si>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</si>
  <si>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</si>
  <si>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</si>
  <si>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</si>
  <si>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</si>
  <si>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</si>
  <si>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</si>
  <si>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</si>
  <si>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</si>
  <si>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</si>
  <si>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</si>
  <si>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</si>
  <si>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</si>
  <si>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</si>
  <si>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</si>
  <si>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</si>
  <si>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</si>
  <si>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</si>
  <si>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</si>
  <si>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</si>
  <si>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</si>
  <si>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</si>
  <si>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</si>
  <si>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</si>
  <si>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</si>
  <si>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</si>
  <si>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</si>
  <si>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</si>
  <si>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</si>
  <si>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</si>
  <si>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</si>
  <si>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</si>
  <si>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</si>
  <si>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</si>
  <si>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</si>
  <si>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</si>
  <si>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</si>
  <si>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</si>
  <si>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</si>
  <si>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</si>
  <si>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</si>
  <si>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</si>
  <si>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</si>
  <si>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</si>
  <si>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</si>
  <si>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</si>
  <si>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</si>
  <si>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</si>
  <si>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</si>
  <si>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</si>
  <si>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</si>
  <si>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</si>
  <si>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</si>
  <si>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</si>
  <si>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</si>
  <si>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</si>
  <si>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</si>
  <si>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</si>
  <si>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</si>
  <si>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</si>
  <si>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</si>
  <si>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</si>
  <si>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</si>
  <si>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</si>
  <si>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</si>
  <si>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</si>
  <si>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</si>
  <si>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</si>
  <si>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</si>
  <si>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</si>
  <si>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</si>
  <si>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</si>
  <si>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</si>
  <si>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</si>
  <si>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</si>
  <si>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</si>
  <si>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</si>
  <si>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</si>
  <si>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</si>
  <si>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</si>
  <si>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</si>
  <si>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</si>
  <si>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</si>
  <si>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</si>
  <si>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</si>
  <si>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</si>
  <si>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</si>
  <si>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</si>
  <si>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</si>
  <si>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</si>
  <si>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</si>
  <si>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</si>
  <si>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</si>
  <si>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</si>
  <si>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</si>
  <si>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</si>
  <si>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</si>
  <si>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</si>
  <si>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</si>
  <si>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</si>
  <si>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</si>
  <si>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</si>
  <si>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</si>
  <si>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</si>
  <si>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</si>
  <si>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</si>
  <si>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</si>
  <si>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</si>
  <si>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</si>
  <si>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</si>
  <si>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</si>
  <si>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</si>
  <si>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</si>
  <si>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</si>
  <si>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</si>
  <si>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</si>
  <si>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</si>
  <si>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</si>
  <si>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</si>
  <si>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</si>
  <si>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</si>
  <si>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</si>
  <si>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</si>
  <si>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</si>
  <si>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</si>
  <si>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</si>
  <si>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</si>
  <si>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</si>
  <si>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</si>
  <si>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</si>
  <si>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</si>
  <si>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</si>
  <si>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</si>
  <si>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</si>
  <si>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</si>
  <si>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</si>
  <si>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</si>
  <si>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</si>
  <si>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</si>
  <si>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</si>
  <si>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</si>
  <si>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</si>
  <si>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</si>
  <si>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</si>
  <si>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</si>
  <si>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</si>
  <si>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</si>
  <si>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</si>
  <si>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</si>
  <si>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</si>
  <si>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</si>
  <si>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</si>
  <si>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</si>
  <si>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</si>
  <si>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</si>
  <si>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</si>
  <si>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</si>
  <si>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</si>
  <si>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</si>
  <si>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</si>
  <si>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</si>
  <si>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</si>
  <si>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</si>
  <si>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</si>
  <si>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</si>
  <si>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</si>
  <si>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</si>
  <si>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</si>
  <si>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</si>
  <si>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</si>
  <si>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</si>
  <si>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</si>
  <si>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</si>
  <si>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</si>
  <si>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</si>
  <si>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</si>
  <si>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</si>
  <si>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</si>
  <si>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</si>
  <si>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</si>
  <si>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</si>
  <si>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</si>
  <si>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</si>
  <si>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</si>
  <si>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</si>
  <si>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</si>
  <si>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</si>
  <si>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</si>
  <si>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</si>
  <si>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</si>
  <si>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</si>
  <si>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</si>
  <si>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</si>
  <si>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</si>
  <si>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</si>
  <si>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</si>
  <si>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</si>
  <si>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</si>
  <si>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</si>
  <si>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</si>
  <si>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</si>
  <si>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</si>
  <si>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</si>
  <si>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</si>
  <si>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</si>
  <si>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</si>
  <si>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</si>
  <si>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</si>
  <si>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</si>
  <si>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</si>
  <si>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</si>
  <si>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</si>
  <si>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</si>
  <si>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</si>
  <si>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</si>
  <si>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</si>
  <si>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</si>
  <si>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</si>
  <si>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</si>
  <si>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</si>
  <si>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</si>
  <si>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</si>
  <si>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</si>
  <si>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</si>
  <si>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</si>
  <si>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</si>
  <si>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</si>
  <si>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</si>
  <si>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</si>
  <si>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</si>
  <si>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</si>
  <si>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</si>
  <si>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</si>
  <si>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</si>
  <si>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</si>
  <si>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</si>
  <si>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</si>
  <si>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</si>
  <si>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</si>
  <si>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</si>
  <si>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</si>
  <si>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</si>
  <si>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</si>
  <si>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</si>
  <si>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</si>
  <si>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</si>
  <si>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</si>
  <si>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</si>
  <si>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</si>
  <si>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</si>
  <si>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</si>
  <si>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</si>
  <si>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</si>
  <si>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</si>
  <si>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</si>
  <si>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</si>
  <si>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</si>
  <si>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</si>
  <si>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</si>
  <si>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</si>
  <si>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</si>
  <si>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</si>
  <si>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</si>
  <si>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</si>
  <si>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</si>
  <si>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</si>
  <si>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</si>
  <si>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</si>
  <si>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</si>
  <si>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</si>
  <si>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</si>
  <si>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</si>
  <si>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</si>
  <si>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</si>
  <si>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</si>
  <si>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</si>
  <si>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</si>
  <si>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</si>
  <si>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</si>
  <si>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</si>
  <si>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</si>
  <si>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</si>
  <si>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</si>
  <si>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</si>
  <si>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</si>
  <si>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</si>
  <si>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</si>
  <si>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</si>
  <si>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</si>
  <si>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</si>
  <si>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</si>
  <si>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</si>
  <si>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</si>
  <si>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</si>
  <si>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</si>
  <si>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</si>
  <si>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</si>
  <si>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</si>
  <si>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</si>
  <si>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</si>
  <si>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</si>
  <si>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</si>
  <si>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</si>
  <si>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</si>
  <si>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</si>
  <si>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</si>
  <si>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</si>
  <si>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</si>
  <si>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</si>
  <si>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</si>
  <si>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</si>
  <si>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</si>
  <si>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</si>
  <si>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</si>
  <si>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</si>
  <si>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</si>
  <si>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</si>
  <si>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</si>
  <si>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</si>
  <si>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</si>
  <si>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</si>
  <si>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</si>
  <si>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</si>
  <si>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</si>
  <si>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</si>
  <si>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</si>
  <si>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</si>
  <si>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</si>
  <si>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</si>
  <si>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</si>
  <si>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</si>
  <si>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</si>
  <si>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</si>
  <si>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</si>
  <si>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</si>
  <si>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</si>
  <si>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</si>
  <si>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</si>
  <si>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</si>
  <si>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</si>
  <si>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</si>
  <si>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</si>
  <si>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</si>
  <si>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</si>
  <si>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</si>
  <si>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</si>
  <si>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</si>
  <si>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</si>
  <si>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</si>
  <si>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</si>
  <si>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</si>
  <si>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</si>
  <si>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</si>
  <si>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</si>
  <si>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</si>
  <si>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</si>
  <si>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</si>
  <si>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</si>
  <si>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</si>
  <si>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</si>
  <si>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</si>
  <si>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</si>
  <si>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</si>
  <si>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</si>
  <si>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</si>
  <si>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</si>
  <si>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</si>
  <si>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</si>
  <si>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</si>
  <si>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</si>
  <si>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</si>
  <si>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</si>
  <si>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</si>
  <si>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</si>
  <si>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</si>
  <si>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</si>
  <si>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</si>
  <si>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</si>
  <si>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</si>
  <si>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</si>
  <si>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</si>
  <si>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</si>
  <si>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</si>
  <si>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</si>
  <si>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</si>
  <si>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</si>
  <si>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</si>
  <si>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</si>
  <si>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</si>
  <si>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</si>
  <si>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</si>
  <si>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</si>
  <si>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</si>
  <si>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</si>
  <si>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</si>
  <si>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</si>
  <si>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</si>
  <si>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</si>
  <si>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</si>
  <si>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</si>
  <si>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</si>
  <si>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</si>
  <si>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</si>
  <si>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</si>
  <si>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</si>
  <si>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</si>
  <si>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</si>
  <si>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</si>
  <si>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</si>
  <si>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</si>
  <si>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</si>
  <si>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</si>
  <si>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</si>
  <si>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</si>
  <si>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</si>
  <si>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</si>
  <si>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</si>
  <si>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</si>
  <si>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</si>
  <si>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</si>
  <si>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</si>
  <si>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</si>
  <si>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</si>
  <si>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</si>
  <si>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</si>
  <si>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</si>
  <si>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</si>
  <si>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</si>
  <si>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</si>
  <si>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</si>
  <si>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</si>
  <si>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</si>
  <si>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</si>
  <si>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</si>
  <si>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</si>
  <si>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</si>
  <si>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</si>
  <si>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</si>
  <si>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</si>
  <si>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</si>
  <si>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</si>
  <si>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</si>
  <si>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</si>
  <si>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</si>
  <si>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</si>
  <si>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</si>
  <si>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</si>
  <si>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</si>
  <si>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</si>
  <si>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</si>
  <si>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</si>
  <si>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</si>
  <si>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</si>
  <si>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</si>
  <si>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</si>
  <si>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</si>
  <si>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</si>
  <si>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</si>
  <si>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</si>
  <si>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</si>
  <si>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</si>
  <si>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</si>
  <si>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</si>
  <si>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</si>
  <si>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</si>
  <si>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</si>
  <si>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</si>
  <si>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</si>
  <si>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</si>
  <si>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</si>
  <si>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</si>
  <si>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</si>
  <si>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</si>
  <si>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</si>
  <si>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</si>
  <si>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</si>
  <si>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</si>
  <si>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</si>
  <si>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</si>
  <si>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</si>
  <si>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</si>
  <si>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</si>
  <si>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</si>
  <si>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</si>
  <si>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</si>
  <si>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</si>
  <si>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</si>
  <si>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</si>
  <si>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</si>
  <si>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</si>
  <si>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</si>
  <si>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</si>
  <si>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</si>
  <si>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</si>
  <si>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</si>
  <si>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</si>
  <si>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</si>
  <si>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</si>
  <si>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</si>
  <si>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</si>
  <si>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</si>
  <si>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</si>
  <si>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</si>
  <si>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</si>
  <si>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</si>
  <si>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</si>
  <si>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</si>
  <si>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</si>
  <si>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</si>
  <si>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</si>
  <si>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</si>
  <si>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</si>
  <si>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</si>
  <si>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</si>
  <si>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</si>
  <si>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</si>
  <si>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</si>
  <si>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</si>
  <si>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</si>
  <si>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</si>
  <si>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</si>
  <si>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</si>
  <si>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</si>
  <si>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</si>
  <si>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</si>
  <si>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</si>
  <si>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</si>
  <si>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</si>
  <si>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</si>
  <si>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</si>
  <si>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</si>
  <si>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</si>
  <si>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</si>
  <si>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</si>
  <si>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</si>
  <si>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</si>
  <si>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</si>
  <si>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</si>
  <si>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</si>
  <si>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</si>
  <si>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</si>
  <si>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</si>
  <si>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</si>
  <si>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</si>
  <si>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</si>
  <si>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</si>
  <si>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</si>
  <si>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</si>
  <si>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</si>
  <si>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</si>
  <si>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</si>
  <si>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</si>
  <si>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</si>
  <si>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</si>
  <si>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</si>
  <si>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</si>
  <si>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</si>
  <si>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</si>
  <si>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</si>
  <si>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</si>
  <si>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</si>
  <si>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</si>
  <si>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</si>
  <si>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</si>
  <si>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</si>
  <si>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</si>
  <si>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</si>
  <si>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</si>
  <si>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</si>
  <si>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</si>
  <si>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</si>
  <si>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</si>
  <si>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</si>
  <si>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</si>
  <si>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</si>
  <si>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</si>
  <si>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</si>
  <si>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</si>
  <si>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</si>
  <si>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</si>
  <si>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</si>
  <si>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</si>
  <si>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</si>
  <si>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</si>
  <si>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</si>
  <si>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</si>
  <si>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</si>
  <si>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</si>
  <si>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</si>
  <si>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</si>
  <si>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</si>
  <si>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</si>
  <si>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</si>
  <si>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</si>
  <si>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</si>
  <si>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</si>
  <si>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</si>
  <si>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</si>
  <si>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</si>
  <si>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</si>
  <si>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</si>
  <si>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</si>
  <si>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</si>
  <si>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</si>
  <si>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</si>
  <si>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</si>
  <si>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</si>
  <si>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</si>
  <si>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</si>
  <si>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</si>
  <si>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</si>
  <si>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</si>
  <si>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</si>
  <si>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</si>
  <si>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</si>
  <si>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</si>
  <si>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</si>
  <si>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</si>
  <si>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</si>
  <si>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</si>
  <si>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</si>
  <si>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</si>
  <si>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</si>
  <si>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</si>
  <si>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</si>
  <si>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</si>
  <si>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</si>
  <si>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</si>
  <si>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</si>
  <si>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</si>
  <si>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</si>
  <si>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</si>
  <si>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</si>
  <si>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</si>
  <si>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</si>
  <si>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</si>
  <si>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</si>
  <si>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</si>
  <si>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</si>
  <si>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</si>
  <si>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</si>
  <si>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</si>
  <si>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</si>
  <si>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</si>
  <si>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</si>
  <si>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</si>
  <si>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</si>
  <si>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</si>
  <si>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</si>
  <si>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</si>
  <si>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</si>
  <si>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</si>
  <si>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</si>
  <si>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</si>
  <si>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</si>
  <si>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</si>
  <si>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</si>
  <si>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</si>
  <si>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</si>
  <si>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</si>
  <si>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</si>
  <si>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</si>
  <si>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</si>
  <si>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</si>
  <si>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</si>
  <si>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</si>
  <si>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</si>
  <si>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</si>
  <si>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</si>
  <si>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</si>
  <si>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</si>
  <si>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</si>
  <si>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</si>
  <si>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</si>
  <si>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</si>
  <si>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</si>
  <si>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</si>
  <si>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</si>
  <si>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</si>
  <si>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</si>
  <si>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</si>
  <si>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</si>
  <si>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</si>
  <si>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</si>
  <si>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</si>
  <si>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</si>
  <si>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</si>
  <si>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</si>
  <si>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</si>
  <si>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</si>
  <si>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</si>
  <si>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</si>
  <si>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</si>
  <si>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</si>
  <si>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</si>
  <si>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</si>
  <si>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</si>
  <si>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</si>
  <si>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</si>
  <si>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</si>
  <si>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</si>
  <si>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</si>
  <si>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</si>
  <si>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</si>
  <si>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</si>
  <si>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</si>
  <si>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</si>
  <si>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</si>
  <si>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</si>
  <si>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</si>
  <si>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</si>
  <si>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</si>
  <si>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</si>
  <si>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</si>
  <si>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</si>
  <si>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</si>
  <si>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</si>
  <si>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</si>
  <si>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</si>
  <si>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</si>
  <si>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</si>
  <si>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</si>
  <si>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</si>
  <si>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</si>
  <si>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</si>
  <si>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</si>
  <si>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</si>
  <si>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</si>
  <si>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</si>
  <si>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</si>
  <si>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</si>
  <si>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</si>
  <si>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</si>
  <si>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</si>
  <si>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</si>
  <si>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</si>
  <si>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</si>
  <si>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</si>
  <si>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</si>
  <si>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</si>
  <si>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</si>
  <si>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</si>
  <si>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</si>
  <si>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</si>
  <si>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</si>
  <si>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</si>
  <si>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</si>
  <si>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</si>
  <si>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</si>
  <si>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</si>
  <si>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</si>
  <si>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</si>
  <si>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</si>
  <si>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</si>
  <si>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</si>
  <si>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</si>
  <si>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</si>
  <si>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</si>
  <si>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</si>
  <si>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</si>
  <si>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</si>
  <si>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</si>
  <si>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</si>
  <si>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</si>
  <si>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</si>
  <si>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</si>
  <si>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</si>
  <si>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</si>
  <si>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</si>
  <si>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</si>
  <si>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</si>
  <si>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</si>
  <si>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</si>
  <si>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</si>
  <si>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</si>
  <si>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</si>
  <si>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</si>
  <si>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</si>
  <si>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</si>
  <si>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</si>
  <si>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</si>
  <si>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</si>
  <si>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</si>
  <si>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</si>
  <si>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</si>
  <si>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</si>
  <si>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</si>
  <si>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</si>
  <si>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</si>
  <si>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</si>
  <si>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</si>
  <si>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</si>
  <si>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</si>
  <si>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</si>
  <si>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</si>
  <si>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</si>
  <si>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</si>
  <si>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</si>
  <si>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</si>
  <si>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</si>
  <si>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</si>
  <si>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</si>
  <si>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</si>
  <si>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</si>
  <si>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</si>
  <si>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</si>
  <si>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</si>
  <si>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</si>
  <si>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</si>
  <si>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</si>
  <si>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</si>
  <si>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</si>
  <si>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</si>
  <si>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</si>
  <si>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</si>
  <si>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</si>
  <si>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</si>
  <si>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</si>
  <si>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</si>
  <si>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</si>
  <si>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</si>
  <si>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</si>
  <si>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</si>
  <si>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</si>
  <si>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</si>
  <si>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</si>
  <si>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</si>
  <si>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</si>
  <si>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</si>
  <si>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</si>
  <si>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</si>
  <si>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</si>
  <si>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</si>
  <si>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</si>
  <si>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</si>
  <si>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</si>
  <si>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</si>
  <si>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</si>
  <si>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</si>
  <si>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</si>
  <si>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</si>
  <si>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</si>
  <si>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</si>
  <si>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</si>
  <si>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</si>
  <si>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</si>
  <si>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</si>
  <si>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</si>
  <si>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</si>
  <si>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</si>
  <si>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</si>
  <si>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</si>
  <si>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</si>
  <si>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</si>
  <si>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</si>
  <si>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</si>
  <si>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</si>
  <si>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</si>
  <si>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</si>
  <si>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</si>
  <si>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</si>
  <si>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</si>
  <si>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</si>
  <si>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</si>
  <si>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</si>
  <si>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</si>
  <si>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</si>
  <si>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</si>
  <si>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</si>
  <si>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</si>
  <si>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</si>
  <si>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</si>
  <si>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</si>
  <si>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</si>
  <si>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</si>
  <si>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</si>
  <si>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</si>
  <si>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</si>
  <si>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</si>
  <si>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</si>
  <si>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</si>
  <si>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</si>
  <si>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</si>
  <si>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</si>
  <si>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</si>
  <si>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</si>
  <si>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</si>
  <si>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</si>
  <si>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</si>
  <si>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</si>
  <si>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</si>
  <si>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</si>
  <si>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</si>
  <si>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</si>
  <si>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</si>
  <si>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</si>
  <si>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</si>
  <si>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</si>
  <si>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</si>
  <si>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</si>
  <si>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</si>
  <si>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</si>
  <si>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</si>
  <si>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</si>
  <si>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</si>
  <si>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</si>
  <si>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</si>
  <si>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</si>
  <si>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</si>
  <si>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</si>
  <si>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</si>
  <si>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</si>
  <si>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</si>
  <si>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</si>
  <si>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</si>
  <si>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</si>
  <si>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</si>
  <si>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</si>
  <si>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</si>
  <si>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</si>
  <si>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</si>
  <si>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</si>
  <si>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</si>
  <si>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</si>
  <si>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</si>
  <si>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</si>
  <si>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</si>
  <si>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</si>
  <si>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</si>
  <si>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</si>
  <si>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</si>
  <si>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</si>
  <si>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</si>
  <si>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</si>
  <si>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</si>
  <si>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</si>
  <si>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</si>
  <si>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</si>
  <si>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</si>
  <si>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</si>
  <si>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</si>
  <si>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</si>
  <si>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</si>
  <si>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</si>
  <si>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</si>
  <si>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</si>
  <si>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</si>
  <si>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</si>
  <si>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</si>
  <si>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</si>
  <si>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</si>
  <si>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</si>
  <si>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</si>
  <si>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</si>
  <si>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</si>
  <si>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</si>
  <si>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</si>
  <si>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</si>
  <si>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</si>
  <si>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</si>
  <si>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</si>
  <si>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</si>
  <si>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</si>
  <si>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</si>
  <si>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</si>
  <si>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</si>
  <si>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</si>
  <si>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</si>
  <si>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</si>
  <si>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</si>
  <si>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</si>
  <si>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</si>
  <si>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</si>
  <si>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</si>
  <si>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</si>
  <si>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</si>
  <si>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</si>
  <si>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</si>
  <si>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</si>
  <si>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</si>
  <si>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</si>
  <si>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</si>
  <si>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</si>
  <si>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</si>
  <si>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</si>
  <si>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</si>
  <si>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</si>
  <si>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</si>
  <si>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</si>
  <si>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</si>
  <si>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</si>
  <si>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</si>
  <si>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</si>
  <si>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</si>
  <si>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</si>
  <si>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</si>
  <si>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</si>
  <si>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</si>
  <si>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</si>
  <si>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</si>
  <si>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</si>
  <si>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</si>
  <si>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</si>
  <si>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</si>
  <si>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</si>
  <si>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</si>
  <si>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</si>
  <si>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</si>
  <si>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</si>
  <si>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</si>
  <si>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</si>
  <si>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</si>
  <si>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</si>
  <si>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</si>
  <si>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</si>
  <si>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</si>
  <si>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</si>
  <si>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</si>
  <si>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</si>
  <si>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</si>
  <si>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</si>
  <si>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</si>
  <si>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</si>
  <si>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</si>
  <si>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</si>
  <si>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</si>
  <si>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</si>
  <si>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</si>
  <si>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</si>
  <si>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</si>
  <si>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</si>
  <si>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</si>
  <si>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</si>
  <si>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</si>
  <si>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</si>
  <si>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</si>
  <si>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</si>
  <si>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</si>
  <si>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</si>
  <si>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</si>
  <si>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</si>
  <si>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</si>
  <si>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</si>
  <si>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</si>
  <si>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</si>
  <si>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</si>
  <si>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</si>
  <si>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</si>
  <si>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</si>
  <si>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</si>
  <si>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</si>
  <si>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</si>
  <si>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</si>
  <si>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</si>
  <si>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</si>
  <si>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</si>
  <si>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</si>
  <si>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</si>
  <si>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</si>
  <si>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</si>
  <si>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</si>
  <si>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</si>
  <si>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</si>
  <si>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</si>
  <si>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</si>
  <si>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</si>
  <si>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</si>
  <si>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</si>
  <si>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</si>
  <si>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</si>
  <si>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</si>
  <si>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</si>
  <si>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</si>
  <si>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</si>
  <si>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</si>
  <si>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</si>
  <si>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</si>
  <si>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</si>
  <si>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</si>
  <si>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</si>
  <si>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</si>
  <si>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</si>
  <si>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</si>
  <si>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</si>
  <si>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</si>
  <si>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</si>
  <si>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</si>
  <si>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</si>
  <si>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</si>
  <si>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</si>
  <si>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</si>
  <si>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</si>
  <si>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</si>
  <si>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</si>
  <si>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</si>
  <si>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</si>
  <si>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</si>
  <si>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</si>
  <si>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</si>
  <si>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</si>
  <si>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</si>
  <si>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</si>
  <si>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</si>
  <si>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</si>
  <si>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</si>
  <si>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</si>
  <si>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</si>
  <si>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</si>
  <si>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</si>
  <si>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</si>
  <si>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</si>
  <si>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</si>
  <si>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</si>
  <si>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</si>
  <si>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</si>
  <si>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</si>
  <si>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</si>
  <si>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</si>
  <si>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</si>
  <si>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</si>
  <si>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</si>
  <si>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</si>
  <si>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</si>
  <si>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</si>
  <si>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</si>
  <si>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</si>
  <si>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</si>
  <si>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</si>
  <si>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</si>
  <si>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</si>
  <si>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</si>
  <si>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</si>
  <si>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</si>
  <si>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</si>
  <si>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</si>
  <si>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</si>
  <si>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</si>
  <si>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</si>
  <si>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</si>
  <si>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</si>
  <si>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</si>
  <si>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</si>
  <si>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</si>
  <si>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</si>
  <si>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</si>
  <si>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</si>
  <si>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</si>
  <si>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</si>
  <si>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</si>
  <si>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</si>
  <si>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</si>
  <si>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</si>
  <si>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</si>
  <si>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</si>
  <si>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</si>
  <si>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</si>
  <si>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</si>
  <si>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</si>
  <si>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</si>
  <si>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</si>
  <si>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</si>
  <si>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</si>
  <si>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</si>
  <si>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</si>
  <si>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</si>
  <si>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</si>
  <si>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</si>
  <si>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</si>
  <si>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</si>
  <si>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</si>
  <si>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</si>
  <si>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</si>
  <si>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</si>
  <si>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</si>
  <si>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</si>
  <si>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</si>
  <si>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</si>
  <si>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</si>
  <si>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</si>
  <si>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</si>
  <si>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</si>
  <si>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</si>
  <si>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</si>
  <si>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</si>
  <si>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</si>
  <si>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</si>
  <si>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</si>
  <si>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</si>
  <si>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</si>
  <si>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</si>
  <si>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</si>
  <si>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</si>
  <si>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</si>
  <si>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</si>
  <si>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</si>
  <si>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</si>
  <si>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</si>
  <si>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</si>
  <si>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</si>
  <si>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</si>
  <si>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</si>
  <si>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</si>
  <si>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</si>
  <si>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</si>
  <si>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</si>
  <si>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</si>
  <si>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</si>
  <si>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</si>
  <si>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</si>
  <si>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</si>
  <si>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</si>
  <si>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</si>
  <si>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</si>
  <si>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</si>
  <si>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</si>
  <si>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</si>
  <si>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</si>
  <si>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</si>
  <si>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</si>
  <si>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</si>
  <si>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</si>
  <si>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</si>
  <si>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</si>
  <si>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</si>
  <si>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</si>
  <si>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</si>
  <si>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</si>
  <si>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</si>
  <si>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</si>
  <si>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</si>
  <si>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</si>
  <si>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</si>
  <si>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</si>
  <si>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</si>
  <si>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</si>
  <si>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</si>
  <si>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</si>
  <si>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</si>
  <si>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</si>
  <si>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</si>
  <si>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</si>
  <si>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</si>
  <si>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</si>
  <si>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</si>
  <si>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</si>
  <si>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</si>
  <si>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</si>
  <si>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</si>
  <si>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</si>
  <si>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</si>
  <si>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</si>
  <si>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</si>
  <si>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</si>
  <si>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</si>
  <si>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</si>
  <si>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</si>
  <si>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</si>
  <si>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</si>
  <si>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</si>
  <si>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</si>
  <si>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</si>
  <si>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</si>
  <si>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</si>
  <si>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</si>
  <si>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</si>
  <si>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</si>
  <si>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</si>
  <si>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</si>
  <si>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</si>
  <si>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</si>
  <si>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</si>
  <si>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</si>
  <si>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</si>
  <si>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</si>
  <si>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</si>
  <si>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</si>
  <si>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</si>
  <si>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</si>
  <si>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</si>
  <si>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</si>
  <si>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</si>
  <si>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</si>
  <si>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</si>
  <si>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</si>
  <si>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</si>
  <si>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</si>
  <si>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</si>
  <si>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</si>
  <si>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</si>
  <si>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</si>
  <si>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</si>
  <si>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</si>
  <si>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</si>
  <si>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</si>
  <si>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</si>
  <si>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</si>
  <si>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</si>
  <si>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</si>
  <si>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</si>
  <si>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</si>
  <si>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</si>
  <si>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</si>
  <si>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</si>
  <si>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</si>
  <si>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</si>
  <si>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</si>
  <si>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</si>
  <si>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</si>
  <si>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</si>
  <si>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</si>
  <si>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</si>
  <si>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</si>
  <si>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</si>
  <si>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</si>
  <si>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</si>
  <si>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</si>
  <si>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</si>
  <si>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</si>
  <si>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</si>
  <si>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</si>
  <si>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</si>
  <si>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</si>
  <si>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</si>
  <si>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</si>
  <si>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</si>
  <si>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</si>
  <si>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</si>
  <si>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</si>
  <si>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</si>
  <si>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</si>
  <si>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</si>
  <si>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</si>
  <si>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</si>
  <si>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</si>
  <si>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</si>
  <si>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</si>
  <si>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</si>
  <si>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</si>
  <si>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</si>
  <si>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</si>
  <si>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</si>
  <si>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</si>
  <si>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</si>
  <si>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</si>
  <si>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</si>
  <si>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</si>
  <si>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</si>
  <si>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</si>
  <si>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</si>
  <si>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</si>
  <si>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</si>
  <si>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</si>
  <si>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</si>
  <si>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</si>
  <si>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</si>
  <si>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</si>
  <si>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</si>
  <si>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</si>
  <si>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</si>
  <si>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</si>
  <si>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</si>
  <si>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</si>
  <si>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</si>
  <si>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</si>
  <si>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</si>
  <si>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</si>
  <si>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</si>
  <si>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</si>
  <si>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</si>
  <si>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</si>
  <si>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</si>
  <si>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</si>
  <si>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</si>
  <si>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</si>
  <si>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</si>
  <si>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</si>
  <si>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</si>
  <si>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</si>
  <si>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</si>
  <si>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</si>
  <si>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</si>
  <si>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</si>
  <si>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</si>
  <si>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</si>
  <si>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</si>
  <si>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</si>
  <si>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</si>
  <si>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</si>
  <si>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</si>
  <si>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</si>
  <si>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</si>
  <si>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</si>
  <si>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</si>
  <si>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</si>
  <si>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</si>
  <si>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</si>
  <si>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</si>
  <si>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</si>
  <si>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</si>
  <si>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</si>
  <si>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</si>
  <si>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</si>
  <si>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</si>
  <si>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</si>
  <si>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</si>
  <si>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</si>
  <si>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</si>
  <si>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</si>
  <si>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</si>
  <si>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</si>
  <si>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</si>
  <si>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</si>
  <si>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</si>
  <si>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</si>
  <si>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</si>
  <si>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</si>
  <si>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</si>
  <si>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</si>
  <si>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</si>
  <si>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</si>
  <si>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</si>
  <si>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</si>
  <si>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</si>
  <si>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</si>
  <si>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</si>
  <si>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</si>
  <si>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</si>
  <si>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</si>
  <si>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</si>
  <si>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</si>
  <si>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</si>
  <si>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</si>
  <si>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</si>
  <si>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</si>
  <si>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</si>
  <si>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</si>
  <si>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</si>
  <si>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</si>
  <si>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</si>
  <si>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</si>
  <si>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</si>
  <si>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</si>
  <si>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</si>
  <si>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</si>
  <si>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</si>
  <si>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</si>
  <si>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</si>
  <si>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</si>
  <si>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</si>
  <si>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</si>
  <si>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</si>
  <si>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</si>
  <si>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</si>
  <si>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</si>
  <si>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</si>
  <si>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</si>
  <si>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</si>
  <si>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</si>
  <si>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</si>
  <si>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</si>
  <si>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</si>
  <si>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</si>
  <si>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</si>
  <si>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</si>
  <si>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</si>
  <si>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</si>
  <si>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</si>
  <si>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</si>
  <si>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</si>
  <si>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</si>
  <si>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</si>
  <si>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</si>
  <si>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</si>
  <si>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</si>
  <si>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</si>
  <si>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</si>
  <si>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</si>
  <si>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</si>
  <si>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</si>
  <si>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</si>
  <si>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</si>
  <si>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</si>
  <si>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</si>
  <si>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</si>
  <si>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</si>
  <si>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</si>
  <si>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</si>
  <si>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</si>
  <si>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</si>
  <si>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</si>
  <si>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</si>
  <si>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</si>
  <si>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</si>
  <si>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</si>
  <si>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</si>
  <si>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</si>
  <si>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</si>
  <si>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</si>
  <si>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</si>
  <si>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</si>
  <si>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</si>
  <si>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</si>
  <si>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</si>
  <si>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</si>
  <si>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</si>
  <si>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</si>
  <si>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</si>
  <si>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</si>
  <si>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</si>
  <si>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</si>
  <si>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</si>
  <si>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</si>
  <si>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</si>
  <si>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</si>
  <si>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</si>
  <si>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</si>
  <si>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</si>
  <si>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</si>
  <si>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</si>
  <si>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</si>
  <si>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</si>
  <si>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</si>
  <si>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</si>
  <si>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</si>
  <si>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</si>
  <si>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</si>
  <si>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</si>
  <si>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</si>
  <si>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</si>
  <si>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</si>
  <si>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</si>
  <si>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</si>
  <si>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</si>
  <si>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</si>
  <si>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</si>
  <si>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</si>
  <si>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</si>
  <si>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</si>
  <si>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</si>
  <si>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</si>
  <si>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</si>
  <si>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</si>
  <si>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</si>
  <si>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</si>
  <si>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</si>
  <si>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</si>
  <si>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</si>
  <si>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</si>
  <si>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</si>
  <si>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</si>
  <si>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</si>
  <si>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</si>
  <si>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</si>
  <si>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</si>
  <si>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</si>
  <si>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</si>
  <si>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</si>
  <si>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</si>
  <si>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</si>
  <si>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</si>
  <si>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</si>
  <si>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</si>
  <si>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</si>
  <si>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</si>
  <si>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</si>
  <si>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</si>
  <si>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</si>
  <si>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</si>
  <si>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</si>
  <si>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</si>
  <si>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</si>
  <si>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</si>
  <si>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</si>
  <si>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</si>
  <si>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</si>
  <si>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</si>
  <si>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</si>
  <si>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</si>
  <si>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</si>
  <si>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</si>
  <si>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</si>
  <si>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</si>
  <si>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</si>
  <si>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</si>
  <si>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</si>
  <si>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</si>
  <si>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</si>
  <si>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</si>
  <si>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</si>
  <si>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</si>
  <si>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</si>
  <si>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</si>
  <si>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</si>
  <si>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</si>
  <si>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</si>
  <si>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</si>
  <si>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</si>
  <si>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</si>
  <si>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</si>
  <si>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</si>
  <si>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</si>
  <si>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</si>
  <si>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</si>
  <si>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</si>
  <si>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</si>
  <si>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</si>
  <si>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</si>
  <si>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</si>
  <si>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</si>
  <si>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</si>
  <si>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</si>
  <si>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</si>
  <si>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</si>
  <si>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</si>
  <si>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</si>
  <si>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</si>
  <si>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</si>
  <si>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</si>
  <si>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</si>
  <si>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</si>
  <si>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</si>
  <si>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</si>
  <si>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</si>
  <si>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</si>
  <si>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</si>
  <si>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</si>
  <si>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</si>
  <si>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</si>
  <si>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</si>
  <si>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</si>
  <si>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</si>
  <si>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</si>
  <si>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</si>
  <si>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</si>
  <si>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</si>
  <si>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</si>
  <si>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</si>
  <si>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</si>
  <si>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</si>
  <si>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</si>
  <si>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</si>
  <si>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</si>
  <si>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</si>
  <si>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</si>
  <si>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</si>
  <si>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</si>
  <si>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</si>
  <si>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</si>
  <si>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</si>
  <si>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</si>
  <si>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</si>
  <si>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</si>
  <si>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</si>
  <si>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</si>
  <si>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</si>
  <si>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</si>
  <si>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</si>
  <si>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</si>
  <si>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</si>
  <si>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</si>
  <si>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</si>
  <si>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</si>
  <si>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</si>
  <si>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</si>
  <si>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</si>
  <si>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</si>
  <si>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</si>
  <si>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</si>
  <si>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</si>
  <si>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</si>
  <si>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</si>
  <si>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</si>
  <si>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</si>
  <si>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</si>
  <si>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</si>
  <si>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</si>
  <si>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</si>
  <si>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</si>
  <si>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</si>
  <si>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</si>
  <si>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</si>
  <si>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</si>
  <si>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</si>
  <si>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</si>
  <si>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</si>
  <si>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</si>
  <si>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</si>
  <si>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</si>
  <si>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</si>
  <si>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</si>
  <si>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</si>
  <si>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</si>
  <si>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</si>
  <si>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</si>
  <si>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</si>
  <si>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</si>
  <si>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</si>
  <si>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</si>
  <si>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</si>
  <si>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</si>
  <si>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</si>
  <si>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</si>
  <si>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</si>
  <si>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</si>
  <si>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</si>
  <si>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</si>
  <si>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</si>
  <si>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</si>
  <si>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</si>
  <si>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</si>
  <si>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</si>
  <si>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</si>
  <si>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</si>
  <si>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</si>
  <si>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</si>
  <si>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</si>
  <si>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</si>
  <si>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</si>
  <si>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</si>
  <si>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</si>
  <si>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</si>
  <si>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</si>
  <si>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</si>
  <si>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</si>
  <si>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</si>
  <si>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</si>
  <si>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</si>
  <si>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</si>
  <si>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</si>
  <si>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</si>
  <si>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</si>
  <si>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</si>
  <si>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</si>
  <si>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</si>
  <si>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</si>
  <si>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</si>
  <si>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</si>
  <si>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</si>
  <si>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</si>
  <si>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</si>
  <si>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</si>
  <si>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</si>
  <si>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</si>
  <si>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</si>
  <si>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</si>
  <si>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</si>
  <si>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</si>
  <si>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</si>
  <si>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</si>
  <si>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</si>
  <si>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</si>
  <si>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</si>
  <si>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</si>
  <si>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</si>
  <si>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</si>
  <si>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</si>
  <si>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</si>
  <si>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</si>
  <si>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</si>
  <si>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</si>
  <si>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</si>
  <si>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</si>
  <si>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</si>
  <si>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</si>
  <si>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</si>
  <si>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</si>
  <si>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</si>
  <si>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</si>
  <si>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</si>
  <si>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</si>
  <si>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</si>
  <si>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</si>
  <si>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</si>
  <si>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</si>
  <si>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</si>
  <si>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</si>
  <si>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</si>
  <si>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</si>
  <si>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</si>
  <si>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</si>
  <si>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</si>
  <si>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</si>
  <si>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</si>
  <si>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</si>
  <si>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</si>
  <si>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</si>
  <si>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</si>
  <si>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</si>
  <si>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</si>
  <si>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</si>
  <si>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</si>
  <si>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</si>
  <si>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</si>
  <si>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</si>
  <si>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</si>
  <si>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</si>
  <si>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</si>
  <si>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</si>
  <si>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</si>
  <si>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</si>
  <si>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</si>
  <si>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</si>
  <si>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</si>
  <si>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</si>
  <si>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</si>
  <si>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</si>
  <si>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</si>
  <si>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</si>
  <si>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</si>
  <si>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</si>
  <si>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</si>
  <si>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</si>
  <si>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</si>
  <si>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</si>
  <si>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</si>
  <si>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</si>
  <si>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</si>
  <si>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</si>
  <si>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</si>
  <si>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</si>
  <si>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</si>
  <si>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</si>
  <si>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</si>
  <si>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</si>
  <si>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</si>
  <si>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</si>
  <si>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</si>
  <si>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</si>
  <si>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</si>
  <si>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</si>
  <si>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</si>
  <si>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</si>
  <si>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</si>
  <si>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</si>
  <si>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</si>
  <si>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</si>
  <si>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</si>
  <si>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</si>
  <si>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</si>
  <si>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</si>
  <si>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</si>
  <si>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</si>
  <si>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</si>
  <si>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</si>
  <si>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</si>
  <si>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</si>
  <si>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</si>
  <si>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</si>
  <si>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</si>
  <si>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</si>
  <si>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</si>
  <si>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</si>
  <si>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</si>
  <si>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</si>
  <si>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</si>
  <si>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</si>
  <si>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</si>
  <si>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</si>
  <si>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</si>
  <si>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</si>
  <si>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</si>
  <si>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</si>
  <si>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</si>
  <si>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</si>
  <si>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</si>
  <si>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</si>
  <si>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</si>
  <si>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</si>
  <si>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</si>
  <si>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</si>
  <si>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</si>
  <si>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</si>
  <si>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</si>
  <si>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</si>
  <si>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</si>
  <si>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</si>
  <si>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</si>
  <si>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</si>
  <si>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</si>
  <si>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</si>
  <si>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</si>
  <si>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</si>
  <si>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</si>
  <si>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</si>
  <si>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</si>
  <si>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</si>
  <si>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</si>
  <si>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</si>
  <si>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</si>
  <si>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</si>
  <si>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</si>
  <si>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</si>
  <si>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</si>
  <si>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</si>
  <si>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</si>
  <si>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</si>
  <si>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</si>
  <si>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</si>
  <si>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</si>
  <si>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</si>
  <si>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</si>
  <si>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</si>
  <si>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</si>
  <si>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</si>
  <si>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</si>
  <si>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</si>
  <si>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</si>
  <si>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</si>
  <si>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</si>
  <si>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</si>
  <si>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</si>
  <si>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</si>
  <si>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</si>
  <si>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</si>
  <si>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</si>
  <si>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</si>
  <si>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</si>
  <si>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</si>
  <si>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</si>
  <si>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</si>
  <si>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</si>
  <si>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</si>
  <si>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</si>
  <si>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</si>
  <si>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</si>
  <si>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</si>
  <si>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</si>
  <si>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</si>
  <si>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</si>
  <si>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</si>
  <si>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</si>
  <si>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</si>
  <si>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</si>
  <si>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</si>
  <si>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</si>
  <si>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</si>
  <si>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</si>
  <si>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</si>
  <si>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</si>
  <si>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</si>
  <si>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</si>
  <si>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</si>
  <si>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</si>
  <si>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</si>
  <si>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</si>
  <si>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</si>
  <si>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</si>
  <si>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</si>
  <si>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</si>
  <si>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</si>
  <si>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</si>
  <si>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</si>
  <si>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</si>
  <si>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</si>
  <si>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</si>
  <si>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</si>
  <si>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</si>
  <si>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</si>
  <si>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</si>
  <si>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</si>
  <si>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</si>
  <si>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</si>
  <si>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</si>
  <si>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</si>
  <si>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</si>
  <si>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</si>
  <si>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</si>
  <si>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</si>
  <si>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</si>
  <si>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</si>
  <si>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</si>
  <si>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</si>
  <si>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</si>
  <si>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</si>
  <si>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</si>
  <si>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</si>
  <si>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</si>
  <si>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</si>
  <si>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</si>
  <si>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</si>
  <si>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</si>
  <si>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</si>
  <si>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</si>
  <si>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</si>
  <si>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</si>
  <si>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</si>
  <si>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</si>
  <si>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</si>
  <si>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</si>
  <si>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</si>
  <si>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</si>
  <si>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</si>
  <si>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</si>
  <si>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</si>
  <si>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</si>
  <si>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</si>
  <si>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</si>
  <si>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</si>
  <si>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</si>
  <si>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</si>
  <si>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</si>
  <si>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</si>
  <si>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</si>
  <si>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</si>
  <si>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</si>
  <si>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</si>
  <si>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</si>
  <si>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</si>
  <si>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</si>
  <si>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</si>
  <si>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</si>
  <si>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</si>
  <si>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</si>
  <si>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</si>
  <si>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</si>
  <si>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</si>
  <si>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</si>
  <si>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</si>
  <si>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</si>
  <si>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</si>
  <si>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</si>
  <si>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</si>
  <si>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</si>
  <si>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</si>
  <si>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</si>
  <si>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</si>
  <si>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</si>
  <si>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</si>
  <si>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</si>
  <si>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</si>
  <si>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</si>
  <si>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</si>
  <si>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</si>
  <si>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</si>
  <si>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</si>
  <si>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</si>
  <si>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</si>
  <si>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</si>
  <si>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</si>
  <si>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</si>
  <si>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</si>
  <si>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</si>
  <si>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</si>
  <si>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</si>
  <si>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</si>
  <si>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</si>
  <si>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</si>
  <si>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</si>
  <si>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</si>
  <si>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</si>
  <si>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</si>
  <si>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</si>
  <si>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</si>
  <si>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</si>
  <si>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</si>
  <si>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</si>
  <si>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</si>
  <si>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</si>
  <si>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</si>
  <si>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</si>
  <si>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</si>
  <si>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</si>
  <si>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</si>
  <si>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</si>
  <si>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</si>
  <si>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</si>
  <si>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</si>
  <si>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</si>
  <si>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</si>
  <si>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</si>
  <si>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</si>
  <si>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</si>
  <si>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</si>
  <si>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</si>
  <si>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</si>
  <si>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</si>
  <si>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</si>
  <si>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</si>
  <si>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</si>
  <si>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</si>
  <si>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</si>
  <si>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</si>
  <si>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</si>
  <si>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</si>
  <si>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</si>
  <si>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</si>
  <si>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</si>
  <si>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</si>
  <si>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</si>
  <si>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</si>
  <si>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</si>
  <si>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</si>
  <si>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</si>
  <si>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</si>
  <si>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</si>
  <si>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</si>
  <si>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</si>
  <si>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</si>
  <si>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</si>
  <si>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</si>
  <si>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</si>
  <si>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</si>
  <si>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</si>
  <si>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</si>
  <si>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</si>
  <si>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</si>
  <si>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</si>
  <si>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</si>
  <si>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</si>
  <si>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</si>
  <si>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</si>
  <si>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</si>
  <si>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</si>
  <si>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</si>
  <si>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</si>
  <si>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</si>
  <si>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</si>
  <si>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</si>
  <si>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</si>
  <si>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</si>
  <si>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</si>
  <si>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</si>
  <si>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</si>
  <si>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</si>
  <si>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</si>
  <si>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</si>
  <si>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</si>
  <si>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</si>
  <si>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</si>
  <si>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</si>
  <si>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</si>
  <si>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</si>
  <si>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</si>
  <si>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</si>
  <si>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</si>
  <si>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</si>
  <si>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</si>
  <si>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</si>
  <si>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</si>
  <si>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</si>
  <si>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</si>
  <si>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</si>
  <si>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</si>
  <si>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</si>
  <si>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</si>
  <si>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</si>
  <si>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</si>
  <si>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</si>
  <si>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</si>
  <si>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</si>
  <si>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</si>
  <si>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</si>
  <si>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</si>
  <si>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</si>
  <si>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</si>
  <si>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</si>
  <si>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</si>
  <si>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</si>
  <si>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</si>
  <si>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</si>
  <si>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</si>
  <si>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</si>
  <si>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</si>
  <si>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</si>
  <si>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</si>
  <si>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</si>
  <si>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</si>
  <si>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</si>
  <si>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</si>
  <si>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</si>
  <si>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</si>
  <si>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</si>
  <si>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</si>
  <si>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</si>
  <si>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</si>
  <si>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</si>
  <si>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</si>
  <si>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</si>
  <si>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</si>
  <si>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</si>
  <si>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</si>
  <si>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</si>
  <si>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</si>
  <si>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</si>
  <si>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</si>
  <si>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</si>
  <si>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</si>
  <si>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</si>
  <si>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</si>
  <si>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</si>
  <si>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</si>
  <si>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</si>
  <si>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</si>
  <si>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</si>
  <si>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</si>
  <si>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</si>
  <si>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</si>
  <si>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</si>
  <si>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</si>
  <si>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</si>
  <si>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</si>
  <si>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</si>
  <si>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</si>
  <si>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</si>
  <si>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</si>
  <si>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</si>
  <si>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</si>
  <si>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</si>
  <si>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</si>
  <si>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</si>
  <si>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</si>
  <si>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</si>
  <si>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</si>
  <si>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</si>
  <si>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</si>
  <si>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</si>
  <si>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</si>
  <si>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</si>
  <si>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</si>
  <si>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</si>
  <si>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</si>
  <si>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</si>
  <si>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</si>
  <si>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</si>
  <si>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</si>
  <si>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</si>
  <si>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</si>
  <si>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</si>
  <si>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</si>
  <si>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</si>
  <si>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</si>
  <si>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</si>
  <si>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</si>
  <si>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</si>
  <si>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</si>
  <si>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</si>
  <si>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</si>
  <si>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</si>
  <si>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</si>
  <si>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</si>
  <si>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</si>
  <si>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</si>
  <si>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</si>
  <si>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</si>
  <si>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</si>
  <si>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</si>
  <si>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</si>
  <si>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</si>
  <si>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</si>
  <si>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</si>
  <si>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</si>
  <si>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</si>
  <si>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</si>
  <si>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</si>
  <si>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</si>
  <si>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</si>
  <si>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</si>
  <si>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</si>
  <si>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</si>
  <si>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</si>
  <si>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</si>
  <si>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</si>
  <si>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</si>
  <si>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</si>
  <si>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</si>
  <si>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</si>
  <si>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</si>
  <si>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</si>
  <si>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</si>
  <si>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</si>
  <si>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</si>
  <si>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</si>
  <si>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</si>
  <si>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</si>
  <si>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</si>
  <si>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</si>
  <si>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</si>
  <si>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</si>
  <si>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</si>
  <si>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</si>
  <si>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</si>
  <si>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</si>
  <si>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</si>
  <si>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</si>
  <si>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</si>
  <si>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</si>
  <si>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</si>
  <si>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</si>
  <si>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</si>
  <si>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</si>
  <si>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</si>
  <si>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</si>
  <si>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</si>
  <si>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</si>
  <si>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</si>
  <si>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</si>
  <si>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</si>
  <si>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</si>
  <si>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</si>
  <si>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</si>
  <si>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</si>
  <si>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</si>
  <si>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</si>
  <si>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</si>
  <si>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</si>
  <si>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</si>
  <si>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</si>
  <si>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</si>
  <si>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</si>
  <si>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</si>
  <si>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</si>
  <si>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</si>
  <si>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</si>
  <si>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</si>
  <si>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</si>
  <si>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</si>
  <si>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</si>
  <si>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</si>
  <si>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</si>
  <si>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</si>
  <si>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</si>
  <si>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</si>
  <si>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</si>
  <si>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</si>
  <si>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</si>
  <si>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</si>
  <si>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</si>
  <si>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</si>
  <si>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</si>
  <si>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</si>
  <si>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</si>
  <si>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</si>
  <si>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</si>
  <si>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</si>
  <si>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</si>
  <si>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</si>
  <si>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</si>
  <si>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</si>
  <si>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</si>
  <si>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</si>
  <si>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</si>
  <si>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</si>
  <si>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</si>
  <si>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</si>
  <si>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</si>
  <si>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</si>
  <si>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</si>
  <si>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</si>
  <si>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</si>
  <si>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</si>
  <si>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</si>
  <si>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</si>
  <si>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</si>
  <si>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</si>
  <si>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</si>
  <si>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</si>
  <si>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</si>
  <si>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</si>
  <si>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</si>
  <si>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</si>
  <si>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</si>
  <si>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</si>
  <si>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</si>
  <si>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</si>
  <si>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</si>
  <si>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</si>
  <si>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</si>
  <si>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</si>
  <si>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</si>
  <si>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</si>
  <si>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</si>
  <si>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</si>
  <si>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</si>
  <si>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</si>
  <si>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</si>
  <si>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</si>
  <si>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</si>
  <si>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</si>
  <si>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</si>
  <si>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</si>
  <si>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</si>
  <si>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</si>
  <si>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</si>
  <si>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</si>
  <si>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</si>
  <si>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</si>
  <si>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</si>
  <si>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</si>
  <si>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</si>
  <si>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</si>
  <si>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</si>
  <si>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</si>
  <si>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</si>
  <si>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</si>
  <si>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</si>
  <si>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</si>
  <si>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</si>
  <si>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</si>
  <si>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</si>
  <si>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</si>
  <si>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</si>
  <si>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</si>
  <si>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</si>
  <si>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</si>
  <si>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</si>
  <si>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</si>
  <si>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</si>
  <si>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</si>
  <si>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</si>
  <si>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</si>
  <si>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</si>
  <si>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</si>
  <si>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</si>
  <si>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</si>
  <si>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</si>
  <si>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</si>
  <si>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</si>
  <si>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</si>
  <si>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</si>
  <si>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</si>
  <si>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</si>
  <si>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</si>
  <si>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</si>
  <si>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</si>
  <si>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</si>
  <si>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</si>
  <si>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</si>
  <si>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</si>
  <si>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</si>
  <si>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</si>
  <si>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</si>
  <si>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</si>
  <si>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</si>
  <si>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</si>
  <si>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</si>
  <si>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</si>
  <si>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</si>
  <si>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</si>
  <si>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</si>
  <si>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</si>
  <si>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</si>
  <si>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</si>
  <si>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</si>
  <si>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</si>
  <si>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</si>
  <si>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</si>
  <si>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</si>
  <si>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</si>
  <si>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</si>
  <si>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</si>
  <si>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</si>
  <si>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</si>
  <si>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</si>
  <si>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</si>
  <si>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</si>
  <si>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</si>
  <si>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</si>
  <si>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</si>
  <si>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</si>
  <si>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</si>
  <si>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</si>
  <si>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</si>
  <si>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</si>
  <si>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</si>
  <si>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</si>
  <si>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</si>
  <si>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</si>
  <si>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</si>
  <si>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</si>
  <si>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</si>
  <si>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</si>
  <si>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</si>
  <si>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</si>
  <si>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</si>
  <si>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</si>
  <si>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</si>
  <si>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</si>
  <si>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</si>
  <si>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</si>
  <si>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</si>
  <si>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</si>
  <si>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</si>
  <si>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</si>
  <si>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</si>
  <si>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</si>
  <si>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</si>
  <si>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</si>
  <si>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</si>
  <si>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</si>
  <si>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</si>
  <si>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</si>
  <si>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</si>
  <si>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</si>
  <si>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</si>
  <si>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</si>
  <si>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</si>
  <si>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</si>
  <si>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</si>
  <si>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</si>
  <si>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</si>
  <si>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</si>
  <si>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</si>
  <si>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</si>
  <si>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</si>
  <si>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</si>
  <si>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</si>
  <si>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</si>
  <si>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</si>
  <si>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</si>
  <si>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</si>
  <si>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</si>
  <si>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</si>
  <si>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</si>
  <si>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</si>
  <si>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</si>
  <si>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</si>
  <si>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</si>
  <si>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</si>
  <si>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</si>
  <si>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</si>
  <si>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</si>
  <si>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</si>
  <si>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</si>
  <si>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</si>
  <si>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</si>
  <si>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</si>
  <si>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</si>
  <si>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</si>
  <si>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</si>
  <si>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</si>
  <si>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</si>
  <si>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</si>
  <si>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</si>
  <si>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</si>
  <si>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</si>
  <si>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</si>
  <si>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</si>
  <si>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</si>
  <si>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</si>
  <si>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</si>
  <si>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</si>
  <si>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</si>
  <si>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</si>
  <si>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</si>
  <si>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</si>
  <si>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</si>
  <si>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</si>
  <si>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</si>
  <si>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</si>
  <si>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</si>
  <si>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</si>
  <si>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</si>
  <si>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</si>
  <si>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</si>
  <si>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</si>
  <si>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</si>
  <si>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</si>
  <si>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</si>
  <si>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</si>
  <si>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</si>
  <si>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</si>
  <si>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</si>
  <si>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</si>
  <si>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</si>
  <si>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</si>
  <si>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</si>
  <si>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</si>
  <si>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</si>
  <si>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</si>
  <si>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</si>
  <si>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</si>
  <si>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</si>
  <si>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</si>
  <si>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</si>
  <si>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</si>
  <si>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</si>
  <si>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</si>
  <si>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</si>
  <si>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</si>
  <si>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</si>
  <si>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</si>
  <si>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</si>
  <si>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</si>
  <si>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</si>
  <si>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</si>
  <si>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</si>
  <si>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</si>
  <si>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</si>
  <si>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</si>
  <si>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</si>
  <si>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</si>
  <si>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</si>
  <si>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</si>
  <si>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</si>
  <si>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</si>
  <si>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</si>
  <si>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</si>
  <si>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</si>
  <si>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</si>
  <si>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</si>
  <si>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</si>
  <si>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</si>
  <si>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</si>
  <si>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</si>
  <si>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</si>
  <si>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</si>
  <si>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</si>
  <si>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</si>
  <si>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</si>
  <si>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</si>
  <si>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</si>
  <si>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</si>
  <si>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</si>
  <si>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</si>
  <si>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</si>
  <si>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</si>
  <si>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</si>
  <si>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</si>
  <si>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</si>
  <si>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</si>
  <si>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</si>
  <si>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</si>
  <si>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</si>
  <si>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</si>
  <si>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</si>
  <si>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</si>
  <si>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</si>
  <si>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</si>
  <si>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</si>
  <si>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</si>
  <si>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</si>
  <si>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</si>
  <si>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</si>
  <si>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</si>
  <si>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</si>
  <si>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</si>
  <si>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</si>
  <si>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</si>
  <si>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</si>
  <si>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</si>
  <si>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</si>
  <si>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</si>
  <si>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</si>
  <si>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</si>
  <si>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</si>
  <si>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</si>
  <si>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</si>
  <si>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</si>
  <si>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</si>
  <si>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</si>
  <si>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</si>
  <si>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</si>
  <si>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</si>
  <si>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</si>
  <si>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</si>
  <si>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</si>
  <si>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</si>
  <si>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</si>
  <si>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</si>
  <si>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</si>
  <si>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</si>
  <si>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</si>
  <si>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</si>
  <si>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</si>
  <si>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</si>
  <si>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</si>
  <si>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</si>
  <si>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</si>
  <si>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</si>
  <si>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</si>
  <si>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</si>
  <si>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</si>
  <si>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</si>
  <si>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</si>
  <si>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</si>
  <si>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</si>
  <si>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</si>
  <si>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</si>
  <si>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</si>
  <si>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</si>
  <si>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</si>
  <si>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</si>
  <si>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</si>
  <si>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</si>
  <si>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</si>
  <si>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</si>
  <si>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</si>
  <si>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</si>
  <si>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</si>
  <si>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</si>
  <si>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</si>
  <si>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</si>
  <si>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</si>
  <si>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</si>
  <si>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</si>
  <si>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</si>
  <si>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</si>
  <si>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</si>
  <si>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</si>
  <si>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</si>
  <si>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</si>
  <si>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</si>
  <si>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</si>
  <si>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</si>
  <si>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</si>
  <si>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</si>
  <si>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</si>
  <si>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</si>
  <si>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</si>
  <si>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</si>
  <si>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</si>
  <si>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</si>
  <si>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</si>
  <si>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</si>
  <si>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</si>
  <si>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</si>
  <si>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</si>
  <si>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</si>
  <si>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</si>
  <si>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</si>
  <si>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</si>
  <si>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</si>
  <si>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</si>
  <si>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</si>
  <si>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</si>
  <si>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</si>
  <si>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</si>
  <si>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</si>
  <si>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</si>
  <si>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</si>
  <si>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</si>
  <si>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</si>
  <si>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</si>
  <si>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</si>
  <si>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</si>
  <si>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</si>
  <si>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</si>
  <si>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</si>
  <si>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</si>
  <si>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</si>
  <si>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</si>
  <si>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</si>
  <si>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</si>
  <si>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</si>
  <si>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</si>
  <si>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</si>
  <si>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</si>
  <si>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</si>
  <si>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</si>
  <si>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</si>
  <si>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</si>
  <si>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</si>
  <si>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</si>
  <si>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</si>
  <si>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</si>
  <si>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</si>
  <si>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</si>
  <si>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</si>
  <si>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</si>
  <si>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</si>
  <si>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</si>
  <si>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</si>
  <si>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</si>
  <si>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</si>
  <si>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</si>
  <si>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</si>
  <si>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</si>
  <si>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</si>
  <si>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</si>
  <si>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</si>
  <si>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</si>
  <si>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</si>
  <si>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</si>
  <si>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</si>
  <si>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</si>
  <si>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</si>
  <si>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</si>
  <si>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</si>
  <si>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</si>
  <si>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</si>
  <si>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</si>
  <si>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</si>
  <si>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</si>
  <si>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</si>
  <si>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</si>
  <si>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</si>
  <si>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</si>
  <si>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</si>
  <si>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</si>
  <si>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</si>
  <si>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</si>
  <si>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</si>
  <si>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</si>
  <si>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</si>
  <si>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</si>
  <si>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</si>
  <si>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</si>
  <si>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</si>
  <si>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</si>
  <si>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</si>
  <si>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</si>
  <si>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</si>
  <si>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</si>
  <si>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</si>
  <si>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</si>
  <si>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</si>
  <si>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</si>
  <si>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</si>
  <si>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</si>
  <si>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</si>
  <si>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</si>
  <si>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</si>
  <si>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</si>
  <si>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</si>
  <si>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</si>
  <si>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</si>
  <si>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</si>
  <si>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</si>
  <si>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</si>
  <si>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</si>
  <si>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</si>
  <si>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</si>
  <si>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</si>
  <si>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</si>
  <si>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</si>
  <si>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</si>
  <si>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</si>
  <si>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</si>
  <si>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</si>
  <si>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</si>
  <si>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</si>
  <si>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</si>
  <si>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</si>
  <si>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</si>
  <si>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</si>
  <si>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</si>
  <si>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</si>
  <si>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</si>
  <si>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</si>
  <si>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</si>
  <si>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</si>
  <si>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</si>
  <si>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</si>
  <si>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</si>
  <si>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</si>
  <si>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</si>
  <si>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</si>
  <si>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</si>
  <si>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</si>
  <si>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</si>
  <si>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</si>
  <si>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</si>
  <si>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</si>
  <si>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</si>
  <si>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</si>
  <si>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</si>
  <si>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</si>
  <si>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</si>
  <si>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</si>
  <si>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</si>
  <si>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</si>
  <si>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</si>
  <si>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</si>
  <si>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</si>
  <si>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</si>
  <si>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</si>
  <si>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</si>
  <si>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</si>
  <si>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</si>
  <si>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</si>
  <si>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</si>
  <si>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</si>
  <si>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</si>
  <si>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</si>
  <si>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</si>
  <si>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</si>
  <si>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</si>
  <si>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</si>
  <si>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</si>
  <si>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</si>
  <si>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</si>
  <si>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</si>
  <si>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</si>
  <si>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</si>
  <si>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</si>
  <si>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</si>
  <si>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</si>
  <si>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</si>
  <si>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</si>
  <si>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</si>
  <si>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</si>
  <si>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</si>
  <si>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</si>
  <si>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</si>
  <si>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</si>
  <si>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</si>
  <si>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</si>
  <si>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</si>
  <si>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</si>
  <si>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</si>
  <si>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</si>
  <si>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</si>
  <si>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</si>
  <si>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</si>
  <si>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</si>
  <si>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</si>
  <si>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</si>
  <si>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</si>
  <si>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</si>
  <si>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</si>
  <si>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</si>
  <si>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</si>
  <si>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</si>
  <si>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</si>
  <si>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</si>
  <si>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</si>
  <si>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</si>
  <si>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</si>
  <si>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</si>
  <si>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</si>
  <si>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</si>
  <si>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</si>
  <si>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</si>
  <si>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</si>
  <si>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</si>
  <si>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</si>
  <si>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</si>
  <si>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</si>
  <si>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</si>
  <si>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</si>
  <si>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</si>
  <si>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</si>
  <si>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</si>
  <si>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</si>
  <si>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</si>
  <si>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</si>
  <si>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</si>
  <si>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</si>
  <si>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</si>
  <si>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</si>
  <si>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</si>
  <si>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</si>
  <si>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</si>
  <si>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</si>
  <si>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</si>
  <si>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</si>
  <si>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</si>
  <si>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</si>
  <si>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</si>
  <si>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</si>
  <si>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</si>
  <si>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</si>
  <si>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</si>
  <si>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</si>
  <si>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</si>
  <si>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</si>
  <si>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</si>
  <si>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</si>
  <si>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</si>
  <si>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</si>
  <si>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</si>
  <si>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</si>
  <si>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</si>
  <si>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</si>
  <si>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</si>
  <si>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</si>
  <si>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</si>
  <si>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</si>
  <si>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</si>
  <si>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</si>
  <si>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</si>
  <si>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</si>
  <si>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</si>
  <si>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</si>
  <si>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</si>
  <si>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</si>
  <si>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</si>
  <si>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</si>
  <si>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</si>
  <si>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</si>
  <si>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</si>
  <si>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</si>
  <si>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</si>
  <si>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</si>
  <si>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</si>
  <si>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</si>
  <si>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</si>
  <si>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</si>
  <si>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</si>
  <si>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</si>
  <si>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</si>
  <si>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</si>
  <si>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</si>
  <si>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</si>
  <si>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</si>
  <si>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</si>
  <si>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</si>
  <si>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</si>
  <si>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</si>
  <si>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</si>
  <si>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</si>
  <si>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</si>
  <si>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</si>
  <si>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</si>
  <si>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</si>
  <si>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</si>
  <si>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</si>
  <si>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</si>
  <si>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</si>
  <si>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</si>
  <si>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</si>
  <si>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</si>
  <si>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</si>
  <si>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</si>
  <si>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</si>
  <si>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</si>
  <si>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</si>
  <si>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</si>
  <si>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</si>
  <si>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</si>
  <si>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</si>
  <si>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</si>
  <si>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</si>
  <si>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</si>
  <si>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</si>
  <si>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</si>
  <si>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</si>
  <si>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</si>
  <si>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</si>
  <si>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</si>
  <si>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</si>
  <si>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</si>
  <si>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</si>
  <si>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</si>
  <si>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</si>
  <si>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</si>
  <si>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</si>
  <si>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</si>
  <si>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</si>
  <si>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</si>
  <si>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</si>
  <si>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</si>
  <si>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</si>
  <si>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</si>
  <si>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</si>
  <si>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</si>
  <si>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</si>
  <si>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</si>
  <si>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</si>
  <si>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</si>
  <si>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</si>
  <si>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</si>
  <si>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</si>
  <si>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</si>
  <si>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</si>
  <si>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</si>
  <si>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</si>
  <si>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</si>
  <si>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</si>
  <si>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</si>
  <si>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</si>
  <si>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</si>
  <si>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</si>
  <si>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</si>
  <si>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</si>
  <si>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</si>
  <si>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</si>
  <si>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</si>
  <si>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</si>
  <si>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</si>
  <si>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</si>
  <si>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</si>
  <si>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</si>
  <si>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</si>
  <si>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</si>
  <si>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</si>
  <si>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</si>
  <si>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</si>
  <si>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</si>
  <si>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</si>
  <si>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</si>
  <si>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</si>
  <si>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</si>
  <si>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</si>
  <si>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</si>
  <si>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</si>
  <si>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</si>
  <si>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</si>
  <si>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</si>
  <si>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</si>
  <si>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</si>
  <si>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</si>
  <si>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</si>
  <si>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</si>
  <si>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</si>
  <si>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</si>
  <si>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</si>
  <si>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</si>
  <si>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</si>
  <si>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</si>
  <si>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</si>
  <si>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</si>
  <si>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</si>
  <si>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</si>
  <si>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</si>
  <si>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</si>
  <si>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</si>
  <si>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</si>
  <si>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</si>
  <si>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</si>
  <si>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</si>
  <si>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</si>
  <si>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</si>
  <si>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</si>
  <si>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</si>
  <si>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</si>
  <si>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</si>
  <si>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</si>
  <si>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</si>
  <si>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</si>
  <si>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</si>
  <si>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</si>
  <si>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</si>
  <si>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</si>
  <si>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</si>
  <si>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</si>
  <si>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</si>
  <si>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</si>
  <si>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</si>
  <si>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</si>
  <si>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</si>
  <si>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</si>
  <si>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</si>
  <si>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</si>
  <si>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</si>
  <si>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</si>
  <si>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</si>
  <si>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</si>
  <si>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</si>
  <si>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</si>
  <si>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</si>
  <si>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</si>
  <si>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</si>
  <si>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</si>
  <si>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</si>
  <si>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</si>
  <si>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</si>
  <si>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</si>
  <si>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</si>
  <si>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</si>
  <si>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</si>
  <si>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</si>
  <si>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</si>
  <si>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</si>
  <si>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</si>
  <si>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</si>
  <si>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</si>
  <si>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</si>
  <si>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</si>
  <si>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</si>
  <si>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</si>
  <si>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</si>
  <si>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</si>
  <si>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</si>
  <si>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</si>
  <si>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</si>
  <si>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</si>
  <si>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</si>
  <si>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</si>
  <si>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</si>
  <si>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</si>
  <si>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</si>
  <si>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</si>
  <si>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</si>
  <si>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</si>
  <si>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</si>
  <si>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</si>
  <si>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</si>
  <si>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</si>
  <si>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</si>
  <si>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</si>
  <si>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</si>
  <si>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</si>
  <si>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</si>
  <si>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</si>
  <si>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</si>
  <si>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</si>
  <si>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</si>
  <si>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</si>
  <si>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</si>
  <si>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</si>
  <si>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</si>
  <si>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</si>
  <si>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</si>
  <si>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</si>
  <si>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</si>
  <si>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</si>
  <si>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</si>
  <si>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</si>
  <si>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</si>
  <si>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</si>
  <si>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</si>
  <si>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</si>
  <si>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</si>
  <si>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</si>
  <si>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</si>
  <si>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</si>
  <si>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</si>
  <si>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</si>
  <si>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</si>
  <si>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</si>
  <si>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</si>
  <si>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</si>
  <si>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</si>
  <si>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</si>
  <si>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</si>
  <si>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</si>
  <si>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</si>
  <si>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</si>
  <si>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</si>
  <si>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</si>
  <si>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</si>
  <si>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</si>
  <si>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</si>
  <si>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</si>
  <si>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</si>
  <si>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</si>
  <si>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</si>
  <si>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</si>
  <si>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</si>
  <si>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</si>
  <si>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</si>
  <si>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</si>
  <si>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</si>
  <si>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</si>
  <si>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</si>
  <si>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</si>
  <si>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</si>
  <si>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</si>
  <si>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</si>
  <si>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</si>
  <si>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</si>
  <si>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</si>
  <si>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</si>
  <si>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</si>
  <si>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</si>
  <si>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</si>
  <si>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</si>
  <si>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</si>
  <si>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</si>
  <si>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</si>
  <si>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</si>
  <si>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</si>
  <si>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</si>
  <si>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</si>
  <si>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</si>
  <si>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</si>
  <si>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</si>
  <si>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</si>
  <si>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</si>
  <si>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</si>
  <si>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</si>
  <si>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</si>
  <si>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</si>
  <si>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</si>
  <si>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</si>
  <si>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</si>
  <si>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</si>
  <si>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</si>
  <si>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</si>
  <si>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</si>
  <si>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</si>
  <si>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</si>
  <si>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</si>
  <si>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</si>
  <si>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</si>
  <si>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</si>
  <si>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</si>
  <si>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</si>
  <si>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</si>
  <si>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</si>
  <si>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</si>
  <si>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</si>
  <si>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</si>
  <si>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</si>
  <si>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</si>
  <si>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</si>
  <si>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</si>
  <si>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</si>
  <si>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</si>
  <si>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</si>
  <si>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</si>
  <si>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</si>
  <si>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</si>
  <si>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</si>
  <si>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</si>
  <si>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</si>
  <si>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</si>
  <si>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</si>
  <si>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</si>
  <si>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</si>
  <si>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</si>
  <si>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</si>
  <si>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</si>
  <si>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</si>
  <si>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</si>
  <si>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</si>
  <si>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</si>
  <si>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</si>
  <si>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</si>
  <si>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</si>
  <si>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</si>
  <si>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</si>
  <si>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</si>
  <si>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</si>
  <si>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</si>
  <si>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</si>
  <si>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</si>
  <si>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</si>
  <si>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</si>
  <si>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</si>
  <si>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</si>
  <si>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</si>
  <si>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</si>
  <si>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</si>
  <si>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</si>
  <si>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</si>
  <si>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</si>
  <si>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</si>
  <si>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</si>
  <si>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</si>
  <si>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</si>
  <si>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</si>
  <si>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</si>
  <si>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</si>
  <si>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</si>
  <si>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</si>
  <si>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</si>
  <si>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</si>
  <si>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</si>
  <si>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</si>
  <si>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</si>
  <si>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</si>
  <si>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</si>
  <si>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</si>
  <si>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</si>
  <si>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</si>
  <si>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</si>
  <si>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</si>
  <si>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</si>
  <si>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</si>
  <si>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</si>
  <si>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</si>
  <si>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</si>
  <si>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</si>
  <si>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</si>
  <si>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</si>
  <si>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</si>
  <si>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</si>
  <si>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</si>
  <si>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</si>
  <si>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</si>
  <si>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</si>
  <si>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</si>
  <si>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</si>
  <si>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</si>
  <si>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</si>
  <si>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</si>
  <si>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</si>
  <si>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</si>
  <si>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</si>
  <si>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</si>
  <si>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</si>
  <si>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</si>
  <si>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</si>
  <si>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</si>
  <si>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</si>
  <si>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</si>
  <si>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</si>
  <si>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</si>
  <si>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</si>
  <si>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</si>
  <si>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</si>
  <si>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</si>
  <si>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</si>
  <si>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</si>
  <si>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</si>
  <si>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</si>
  <si>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</si>
  <si>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</si>
  <si>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</si>
  <si>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</si>
  <si>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</si>
  <si>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</si>
  <si>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</si>
  <si>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</si>
  <si>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</si>
  <si>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</si>
  <si>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</si>
  <si>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</si>
  <si>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</si>
  <si>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</si>
  <si>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</si>
  <si>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</si>
  <si>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</si>
  <si>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</si>
  <si>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</si>
  <si>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</si>
  <si>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</si>
  <si>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</si>
  <si>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</si>
  <si>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</si>
  <si>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</si>
  <si>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</si>
  <si>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</si>
  <si>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</si>
  <si>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</si>
  <si>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</si>
  <si>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</si>
  <si>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</si>
  <si>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</si>
  <si>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</si>
  <si>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</si>
  <si>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</si>
  <si>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</si>
  <si>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</si>
  <si>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</si>
  <si>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</si>
  <si>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</si>
  <si>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</si>
  <si>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</si>
  <si>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</si>
  <si>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</si>
  <si>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</si>
  <si>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</si>
  <si>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</si>
  <si>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</si>
  <si>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</si>
  <si>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</si>
  <si>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</si>
  <si>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</si>
  <si>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</si>
  <si>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</si>
  <si>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</si>
  <si>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</si>
  <si>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</si>
  <si>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</si>
  <si>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</si>
  <si>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</si>
  <si>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</si>
  <si>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</si>
  <si>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</si>
  <si>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</si>
  <si>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</si>
  <si>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</si>
  <si>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</si>
  <si>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</si>
  <si>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</si>
  <si>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</si>
  <si>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</si>
  <si>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</si>
  <si>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</si>
  <si>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</si>
  <si>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</si>
  <si>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</si>
  <si>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</si>
  <si>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</si>
  <si>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</si>
  <si>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</si>
  <si>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</si>
  <si>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</si>
  <si>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</si>
  <si>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</si>
  <si>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</si>
  <si>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</si>
  <si>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</si>
  <si>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</si>
  <si>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</si>
  <si>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</si>
  <si>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</si>
  <si>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</si>
  <si>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</si>
  <si>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</si>
  <si>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</si>
  <si>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</si>
  <si>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</si>
  <si>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</si>
  <si>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</si>
  <si>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</si>
  <si>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</si>
  <si>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</si>
  <si>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</si>
  <si>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</si>
  <si>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</si>
  <si>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</si>
  <si>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</si>
  <si>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</si>
  <si>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</si>
  <si>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</si>
  <si>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</si>
  <si>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</si>
  <si>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</si>
  <si>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</si>
  <si>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</si>
  <si>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</si>
  <si>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</si>
  <si>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</si>
  <si>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</si>
  <si>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</si>
  <si>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</si>
  <si>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</si>
  <si>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</si>
  <si>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</si>
  <si>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</si>
  <si>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</si>
  <si>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</si>
  <si>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</si>
  <si>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</si>
  <si>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</si>
  <si>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</si>
  <si>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</si>
  <si>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</si>
  <si>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</si>
  <si>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</si>
  <si>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</si>
  <si>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</si>
  <si>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</si>
  <si>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</si>
  <si>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</si>
  <si>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</si>
  <si>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</si>
  <si>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</si>
  <si>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</si>
  <si>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</si>
  <si>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</si>
  <si>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</si>
  <si>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</si>
  <si>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</si>
  <si>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</si>
  <si>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</si>
  <si>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</si>
  <si>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</si>
  <si>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</si>
  <si>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</si>
  <si>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</si>
  <si>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</si>
  <si>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</si>
  <si>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</si>
  <si>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</si>
  <si>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</si>
  <si>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</si>
  <si>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</si>
  <si>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</si>
  <si>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</si>
  <si>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</si>
  <si>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</si>
  <si>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</si>
  <si>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</si>
  <si>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</si>
  <si>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</si>
  <si>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</si>
  <si>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</si>
  <si>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</si>
  <si>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</si>
  <si>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</si>
  <si>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</si>
  <si>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</si>
  <si>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</si>
  <si>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</si>
  <si>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</si>
  <si>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</si>
  <si>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</si>
  <si>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</si>
  <si>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</si>
  <si>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</si>
  <si>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</si>
  <si>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</si>
  <si>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</si>
  <si>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</si>
  <si>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</si>
  <si>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</si>
  <si>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</si>
  <si>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</si>
  <si>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</si>
  <si>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</si>
  <si>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</si>
  <si>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</si>
  <si>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</si>
  <si>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</si>
  <si>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</si>
  <si>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</si>
  <si>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</si>
  <si>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</si>
  <si>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</si>
  <si>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</si>
  <si>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</si>
  <si>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</si>
  <si>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</si>
  <si>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</si>
  <si>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</si>
  <si>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</si>
  <si>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</si>
  <si>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</si>
  <si>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</si>
  <si>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</si>
  <si>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</si>
  <si>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</si>
  <si>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</si>
  <si>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</si>
  <si>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</si>
  <si>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</si>
  <si>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</si>
  <si>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</si>
  <si>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</si>
  <si>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</si>
  <si>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</si>
  <si>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</si>
  <si>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</si>
  <si>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</si>
  <si>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</si>
  <si>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</si>
  <si>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</si>
  <si>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</si>
  <si>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</si>
  <si>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</si>
  <si>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</si>
  <si>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</si>
  <si>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</si>
  <si>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</si>
  <si>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</si>
  <si>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</si>
  <si>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</si>
  <si>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</si>
  <si>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</si>
  <si>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</si>
  <si>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</si>
  <si>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</si>
  <si>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</si>
  <si>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</si>
  <si>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</si>
  <si>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</si>
  <si>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</si>
  <si>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</si>
  <si>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</si>
  <si>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</si>
  <si>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</si>
  <si>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</si>
  <si>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</si>
  <si>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</si>
  <si>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</si>
  <si>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</si>
  <si>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</si>
  <si>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</si>
  <si>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</si>
  <si>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</si>
  <si>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</si>
  <si>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</si>
  <si>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</si>
  <si>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</si>
  <si>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</si>
  <si>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</si>
  <si>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</si>
  <si>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</si>
  <si>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</si>
  <si>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</si>
  <si>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</si>
  <si>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</si>
  <si>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</si>
  <si>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</si>
  <si>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</si>
  <si>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</si>
  <si>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</si>
  <si>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</si>
  <si>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</si>
  <si>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</si>
  <si>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</si>
  <si>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</si>
  <si>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</si>
  <si>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</si>
  <si>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</si>
  <si>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</si>
  <si>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</si>
  <si>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</si>
  <si>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</si>
  <si>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</si>
  <si>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</si>
  <si>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</si>
  <si>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</si>
  <si>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</si>
  <si>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</si>
  <si>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</si>
  <si>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</si>
  <si>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</si>
  <si>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</si>
  <si>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</si>
  <si>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</si>
  <si>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</si>
  <si>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</si>
  <si>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</si>
  <si>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</si>
  <si>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</si>
  <si>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</si>
  <si>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</si>
  <si>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</si>
  <si>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</si>
  <si>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</si>
  <si>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</si>
  <si>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</si>
  <si>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</si>
  <si>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</si>
  <si>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</si>
  <si>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</si>
  <si>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</si>
  <si>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</si>
  <si>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</si>
  <si>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</si>
  <si>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</si>
  <si>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</si>
  <si>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</si>
  <si>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</si>
  <si>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</si>
  <si>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</si>
  <si>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</si>
  <si>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</si>
  <si>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</si>
  <si>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</si>
  <si>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</si>
  <si>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</si>
  <si>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</si>
  <si>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</si>
  <si>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</si>
  <si>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</si>
  <si>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</si>
  <si>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</si>
  <si>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</si>
  <si>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</si>
  <si>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</si>
  <si>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</si>
  <si>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</si>
  <si>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</si>
  <si>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</si>
  <si>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</si>
  <si>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</si>
  <si>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</si>
  <si>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</si>
  <si>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</si>
  <si>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</si>
  <si>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</si>
  <si>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</si>
  <si>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</si>
  <si>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</si>
  <si>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</si>
  <si>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</si>
  <si>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</si>
  <si>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</si>
  <si>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</si>
  <si>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</si>
  <si>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</si>
  <si>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</si>
  <si>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</si>
  <si>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</si>
  <si>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</si>
  <si>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</si>
  <si>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</si>
  <si>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</si>
  <si>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</si>
  <si>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</si>
  <si>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</si>
  <si>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</si>
  <si>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</si>
  <si>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</si>
  <si>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</si>
  <si>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</si>
  <si>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</si>
  <si>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</si>
  <si>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</si>
  <si>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</si>
  <si>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</si>
  <si>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</si>
  <si>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</si>
  <si>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</si>
  <si>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</si>
  <si>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</si>
  <si>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</si>
  <si>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</si>
  <si>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</si>
  <si>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</si>
  <si>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</si>
  <si>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</si>
  <si>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</si>
  <si>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</si>
  <si>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</si>
  <si>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</si>
  <si>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</si>
  <si>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</si>
  <si>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</si>
  <si>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</si>
  <si>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</si>
  <si>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</si>
  <si>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</si>
  <si>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</si>
  <si>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</si>
  <si>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</si>
  <si>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</si>
  <si>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</si>
  <si>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</si>
  <si>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</si>
  <si>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</si>
  <si>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</si>
  <si>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</si>
  <si>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</si>
  <si>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</si>
  <si>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</si>
  <si>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</si>
  <si>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</si>
  <si>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</si>
  <si>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</si>
  <si>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</si>
  <si>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</si>
  <si>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</si>
  <si>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</si>
  <si>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</si>
  <si>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</si>
  <si>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</si>
  <si>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</si>
  <si>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</si>
  <si>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</si>
  <si>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</si>
  <si>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</si>
  <si>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</si>
  <si>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</si>
  <si>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</si>
  <si>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</si>
  <si>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</si>
  <si>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</si>
  <si>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</si>
  <si>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</si>
  <si>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</si>
  <si>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</si>
  <si>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</si>
  <si>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</si>
  <si>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</si>
  <si>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</si>
  <si>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</si>
  <si>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</si>
  <si>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</si>
  <si>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</si>
  <si>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</si>
  <si>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</si>
  <si>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</si>
  <si>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</si>
  <si>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</si>
  <si>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</si>
  <si>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</si>
  <si>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</si>
  <si>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</si>
  <si>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</si>
  <si>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</si>
  <si>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</si>
  <si>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</si>
  <si>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</si>
  <si>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</si>
  <si>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</si>
  <si>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</si>
  <si>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</si>
  <si>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</si>
  <si>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</si>
  <si>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</si>
  <si>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</si>
  <si>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</si>
  <si>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</si>
  <si>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</si>
  <si>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</si>
  <si>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</si>
  <si>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</si>
  <si>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</si>
  <si>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</si>
  <si>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</si>
  <si>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</si>
  <si>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</si>
  <si>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</si>
  <si>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</si>
  <si>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</si>
  <si>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</si>
  <si>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</si>
  <si>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</si>
  <si>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</si>
  <si>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</si>
  <si>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</si>
  <si>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</si>
  <si>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</si>
  <si>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</si>
  <si>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</si>
  <si>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</si>
  <si>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</si>
  <si>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</si>
  <si>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</si>
  <si>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</si>
  <si>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</si>
  <si>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</si>
  <si>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</si>
  <si>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</si>
  <si>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</si>
  <si>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</si>
  <si>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</si>
  <si>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</si>
  <si>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</si>
  <si>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</si>
  <si>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</si>
  <si>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</si>
  <si>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</si>
  <si>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</si>
  <si>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</si>
  <si>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</si>
  <si>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</si>
  <si>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</si>
  <si>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</si>
  <si>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</si>
  <si>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</si>
  <si>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</si>
  <si>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</si>
  <si>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</si>
  <si>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</si>
  <si>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</si>
  <si>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</si>
  <si>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</si>
  <si>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</si>
  <si>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</si>
  <si>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</si>
  <si>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</si>
  <si>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</si>
  <si>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</si>
  <si>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</si>
  <si>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</si>
  <si>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</si>
  <si>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</si>
  <si>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</si>
  <si>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</si>
  <si>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</si>
  <si>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</si>
  <si>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</si>
  <si>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</si>
  <si>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</si>
  <si>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</si>
  <si>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</si>
  <si>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</si>
  <si>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</si>
  <si>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</si>
  <si>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</si>
  <si>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</si>
  <si>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</si>
  <si>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</si>
  <si>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</si>
  <si>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</si>
  <si>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</si>
  <si>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</si>
  <si>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</si>
  <si>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</si>
  <si>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</si>
  <si>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</si>
  <si>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</si>
  <si>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</si>
  <si>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</si>
  <si>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</si>
  <si>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</si>
  <si>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</si>
  <si>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</si>
  <si>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</si>
  <si>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</si>
  <si>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</si>
  <si>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</si>
  <si>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</si>
  <si>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</si>
  <si>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</si>
  <si>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</si>
  <si>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</si>
  <si>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</si>
  <si>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</si>
  <si>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</si>
  <si>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</si>
  <si>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</si>
  <si>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</si>
  <si>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</si>
  <si>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</si>
  <si>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</si>
  <si>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</si>
  <si>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</si>
  <si>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</si>
  <si>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</si>
  <si>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</si>
  <si>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</si>
  <si>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</si>
  <si>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</si>
  <si>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</si>
  <si>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</si>
  <si>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</si>
  <si>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</si>
  <si>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</si>
  <si>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</si>
  <si>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</si>
  <si>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</si>
  <si>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</si>
  <si>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</si>
  <si>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</si>
  <si>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</si>
  <si>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</si>
  <si>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</si>
  <si>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</si>
  <si>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</si>
  <si>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</si>
  <si>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</si>
  <si>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</si>
  <si>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</si>
  <si>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</si>
  <si>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</si>
  <si>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</si>
  <si>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</si>
  <si>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</si>
  <si>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</si>
  <si>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</si>
  <si>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</si>
  <si>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</si>
  <si>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</si>
  <si>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</si>
  <si>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</si>
  <si>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</si>
  <si>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</si>
  <si>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</si>
  <si>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</si>
  <si>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</si>
  <si>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</si>
  <si>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</si>
  <si>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</si>
  <si>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</si>
  <si>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</si>
  <si>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</si>
  <si>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</si>
  <si>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</si>
  <si>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</si>
  <si>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</si>
  <si>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</si>
  <si>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</si>
  <si>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</si>
  <si>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</si>
  <si>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</si>
  <si>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</si>
  <si>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</si>
  <si>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</si>
  <si>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</si>
  <si>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</si>
  <si>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</si>
  <si>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</si>
  <si>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</si>
  <si>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</si>
  <si>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</si>
  <si>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</si>
  <si>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</si>
  <si>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</si>
  <si>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</si>
  <si>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</si>
  <si>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</si>
  <si>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</si>
  <si>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</si>
  <si>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</si>
  <si>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</si>
  <si>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</si>
  <si>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</si>
  <si>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</si>
  <si>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</si>
  <si>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</si>
  <si>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</si>
  <si>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</si>
  <si>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</si>
  <si>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</si>
  <si>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</si>
  <si>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</si>
  <si>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</si>
  <si>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</si>
  <si>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</si>
  <si>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</si>
  <si>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</si>
  <si>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</si>
  <si>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</si>
  <si>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</si>
  <si>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</si>
  <si>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</si>
  <si>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</si>
  <si>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</si>
  <si>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</si>
  <si>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</si>
  <si>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</si>
  <si>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</si>
  <si>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</si>
  <si>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</si>
  <si>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</si>
  <si>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</si>
  <si>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</si>
  <si>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</si>
  <si>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</si>
  <si>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</si>
  <si>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</si>
  <si>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</si>
  <si>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</si>
  <si>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</si>
  <si>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</si>
  <si>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</si>
  <si>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</si>
  <si>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</si>
  <si>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</si>
  <si>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</si>
  <si>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</si>
  <si>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</si>
  <si>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</si>
  <si>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</si>
  <si>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</si>
  <si>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</si>
  <si>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</si>
  <si>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</si>
  <si>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</si>
  <si>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</si>
  <si>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</si>
  <si>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</si>
  <si>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</si>
  <si>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</si>
  <si>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</si>
  <si>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</si>
  <si>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</si>
  <si>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</si>
  <si>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</si>
  <si>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</si>
  <si>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</si>
  <si>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</si>
  <si>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</si>
  <si>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</si>
  <si>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</si>
  <si>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</si>
  <si>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</si>
  <si>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</si>
  <si>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</si>
  <si>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</si>
  <si>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</si>
  <si>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</si>
  <si>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</si>
  <si>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</si>
  <si>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</si>
  <si>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</si>
  <si>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</si>
  <si>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</si>
  <si>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</si>
  <si>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</si>
  <si>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</si>
  <si>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</si>
  <si>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</si>
  <si>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</si>
  <si>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</si>
  <si>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</si>
  <si>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</si>
  <si>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</si>
  <si>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</si>
  <si>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</si>
  <si>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</si>
  <si>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</si>
  <si>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</si>
  <si>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</si>
  <si>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</si>
  <si>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</si>
  <si>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</si>
  <si>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</si>
  <si>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</si>
  <si>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</si>
  <si>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</si>
  <si>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</si>
  <si>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</si>
  <si>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</si>
  <si>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</si>
  <si>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</si>
  <si>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</si>
  <si>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</si>
  <si>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</si>
  <si>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</si>
  <si>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</si>
  <si>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</si>
  <si>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</si>
  <si>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</si>
  <si>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</si>
  <si>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</si>
  <si>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</si>
  <si>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</si>
  <si>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</si>
  <si>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</si>
  <si>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</si>
  <si>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</si>
  <si>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</si>
  <si>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</si>
  <si>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</si>
  <si>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</si>
  <si>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</si>
  <si>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</si>
  <si>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</si>
  <si>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</si>
  <si>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</si>
  <si>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</si>
  <si>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</si>
  <si>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</si>
  <si>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</si>
  <si>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</si>
  <si>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</si>
  <si>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</si>
  <si>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</si>
  <si>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</si>
  <si>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</si>
  <si>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</si>
  <si>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</si>
  <si>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</si>
  <si>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</si>
  <si>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</si>
  <si>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</si>
  <si>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</si>
  <si>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</si>
  <si>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</si>
  <si>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</si>
  <si>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</si>
  <si>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</si>
  <si>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</si>
  <si>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</si>
  <si>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</si>
  <si>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</si>
  <si>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</si>
  <si>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</si>
  <si>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</si>
  <si>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</si>
  <si>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</si>
  <si>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</si>
  <si>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</si>
  <si>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</si>
  <si>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</si>
  <si>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</si>
  <si>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</si>
  <si>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</si>
  <si>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</si>
  <si>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</si>
  <si>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</si>
  <si>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</si>
  <si>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</si>
  <si>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</si>
  <si>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</si>
  <si>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</si>
  <si>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</si>
  <si>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</si>
  <si>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</si>
  <si>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</si>
  <si>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</si>
  <si>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</si>
  <si>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</si>
  <si>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</si>
  <si>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</si>
  <si>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</si>
  <si>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</si>
  <si>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</si>
  <si>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</si>
  <si>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</si>
  <si>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</si>
  <si>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</si>
  <si>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</si>
  <si>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</si>
  <si>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</si>
  <si>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</si>
  <si>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</si>
  <si>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</si>
  <si>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</si>
  <si>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</si>
  <si>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</si>
  <si>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</si>
  <si>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</si>
  <si>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</si>
  <si>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</si>
  <si>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</si>
  <si>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</si>
  <si>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</si>
  <si>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</si>
  <si>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</si>
  <si>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</si>
  <si>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</si>
  <si>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</si>
  <si>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</si>
  <si>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</si>
  <si>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</si>
  <si>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</si>
  <si>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</si>
  <si>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</si>
  <si>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</si>
  <si>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</si>
  <si>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</si>
  <si>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</si>
  <si>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</si>
  <si>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</si>
  <si>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</si>
  <si>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</si>
  <si>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</si>
  <si>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</si>
  <si>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</si>
  <si>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</si>
  <si>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</si>
  <si>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</si>
  <si>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</si>
  <si>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</si>
  <si>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</si>
  <si>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</si>
  <si>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</si>
  <si>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</si>
  <si>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</si>
  <si>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</si>
  <si>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</si>
  <si>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</si>
  <si>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</si>
  <si>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</si>
  <si>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</si>
  <si>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</si>
  <si>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</si>
  <si>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</si>
  <si>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</si>
  <si>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</si>
  <si>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</si>
  <si>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</si>
  <si>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</si>
  <si>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</si>
  <si>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</si>
  <si>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</si>
  <si>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</si>
  <si>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</si>
  <si>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</si>
  <si>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</si>
  <si>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</si>
  <si>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</si>
  <si>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</si>
  <si>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</si>
  <si>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</si>
  <si>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</si>
  <si>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</si>
  <si>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</si>
  <si>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</si>
  <si>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</si>
  <si>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</si>
  <si>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</si>
  <si>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</si>
  <si>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</si>
  <si>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</si>
  <si>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</si>
  <si>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</si>
  <si>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</si>
  <si>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</si>
  <si>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</si>
  <si>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</si>
  <si>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</si>
  <si>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</si>
  <si>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</si>
  <si>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</si>
  <si>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</si>
  <si>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</si>
  <si>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</si>
  <si>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</si>
  <si>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</si>
  <si>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</si>
  <si>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</si>
  <si>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</si>
  <si>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</si>
  <si>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</si>
  <si>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</si>
  <si>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</si>
  <si>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</si>
  <si>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</si>
  <si>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</si>
  <si>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</si>
  <si>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</si>
  <si>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</si>
  <si>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</si>
  <si>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</si>
  <si>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</si>
  <si>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</si>
  <si>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</si>
  <si>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</si>
  <si>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</si>
  <si>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</si>
  <si>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</si>
  <si>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</si>
  <si>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</si>
  <si>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</si>
  <si>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</si>
  <si>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</si>
  <si>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</si>
  <si>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</si>
  <si>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</si>
  <si>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</si>
  <si>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</si>
  <si>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</si>
  <si>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</si>
  <si>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</si>
  <si>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</si>
  <si>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</si>
  <si>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</si>
  <si>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</si>
  <si>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</si>
  <si>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</si>
  <si>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</si>
  <si>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</si>
  <si>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</si>
  <si>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</si>
  <si>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</si>
  <si>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</si>
  <si>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</si>
  <si>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</si>
  <si>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</si>
  <si>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</si>
  <si>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</si>
  <si>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</si>
  <si>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</si>
  <si>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</si>
  <si>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</si>
  <si>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</si>
  <si>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</si>
  <si>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</si>
  <si>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</si>
  <si>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</si>
  <si>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</si>
  <si>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</si>
  <si>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</si>
  <si>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</si>
  <si>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</si>
  <si>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</si>
  <si>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</si>
  <si>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</si>
  <si>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</si>
  <si>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</si>
  <si>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</si>
  <si>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</si>
  <si>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</si>
  <si>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</si>
  <si>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</si>
  <si>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</si>
  <si>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</si>
  <si>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</si>
  <si>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</si>
  <si>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</si>
  <si>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</si>
  <si>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</si>
  <si>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</si>
  <si>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</si>
  <si>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</si>
  <si>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</si>
  <si>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</si>
  <si>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</si>
  <si>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</si>
  <si>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</si>
  <si>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</si>
  <si>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</si>
  <si>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</si>
  <si>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</si>
  <si>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</si>
  <si>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</si>
  <si>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</si>
  <si>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</si>
  <si>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</si>
  <si>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</si>
  <si>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</si>
  <si>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</si>
  <si>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</si>
  <si>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</si>
  <si>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</si>
  <si>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</si>
  <si>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</si>
  <si>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</si>
  <si>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</si>
  <si>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</si>
  <si>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</si>
  <si>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</si>
  <si>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</si>
  <si>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</si>
  <si>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</si>
  <si>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</si>
  <si>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</si>
  <si>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</si>
  <si>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</si>
  <si>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</si>
  <si>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</si>
  <si>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</si>
  <si>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</si>
  <si>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</si>
  <si>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</si>
  <si>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</si>
  <si>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</si>
  <si>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</si>
  <si>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</si>
  <si>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</si>
  <si>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</si>
  <si>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</si>
  <si>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</si>
  <si>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</si>
  <si>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</si>
  <si>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</si>
  <si>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</si>
  <si>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</si>
  <si>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</si>
  <si>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</si>
  <si>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</si>
  <si>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</si>
  <si>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</si>
  <si>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</si>
  <si>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</si>
  <si>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</si>
  <si>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</si>
  <si>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</si>
  <si>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</si>
  <si>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</si>
  <si>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</si>
  <si>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</si>
  <si>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</si>
  <si>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</si>
  <si>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</si>
  <si>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</si>
  <si>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</si>
  <si>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</si>
  <si>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</si>
  <si>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</si>
  <si>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</si>
  <si>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</si>
  <si>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</si>
  <si>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</si>
  <si>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</si>
  <si>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</si>
  <si>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</si>
  <si>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</si>
  <si>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</si>
  <si>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</si>
  <si>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</si>
  <si>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</si>
  <si>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</si>
  <si>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</si>
  <si>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</si>
  <si>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</si>
  <si>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</si>
  <si>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</si>
  <si>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</si>
  <si>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</si>
  <si>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</si>
  <si>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</si>
  <si>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</si>
  <si>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</si>
  <si>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</si>
  <si>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</si>
  <si>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</si>
  <si>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</si>
  <si>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</si>
  <si>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</si>
  <si>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</si>
  <si>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</si>
  <si>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</si>
  <si>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</si>
  <si>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</si>
  <si>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</si>
  <si>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</si>
  <si>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</si>
  <si>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</si>
  <si>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</si>
  <si>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</si>
  <si>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</si>
  <si>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</si>
  <si>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</si>
  <si>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</si>
  <si>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</si>
  <si>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</si>
  <si>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</si>
  <si>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</si>
  <si>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</si>
  <si>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</si>
  <si>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</si>
  <si>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</si>
  <si>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</si>
  <si>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</si>
  <si>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</si>
  <si>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</si>
  <si>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</si>
  <si>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</si>
  <si>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</si>
  <si>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</si>
  <si>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</si>
  <si>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</si>
  <si>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</si>
  <si>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</si>
  <si>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</si>
  <si>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</si>
  <si>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</si>
  <si>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</si>
  <si>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</si>
  <si>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</si>
  <si>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</si>
  <si>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</si>
  <si>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</si>
  <si>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</si>
  <si>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</si>
  <si>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</si>
  <si>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</si>
  <si>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</si>
  <si>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</si>
  <si>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</si>
  <si>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</si>
  <si>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</si>
  <si>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</si>
  <si>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</si>
  <si>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</si>
  <si>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</si>
  <si>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</si>
  <si>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</si>
  <si>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</si>
  <si>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</si>
  <si>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</si>
  <si>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</si>
  <si>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</si>
  <si>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</si>
  <si>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</si>
  <si>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</si>
  <si>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</si>
  <si>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</si>
  <si>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</si>
  <si>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</si>
  <si>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</si>
  <si>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</si>
  <si>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</si>
  <si>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</si>
  <si>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</si>
  <si>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</si>
  <si>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</si>
  <si>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</si>
  <si>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</si>
  <si>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</si>
  <si>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</si>
  <si>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</si>
  <si>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</si>
  <si>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</si>
  <si>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</si>
  <si>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</si>
  <si>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</si>
  <si>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</si>
  <si>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</si>
  <si>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</si>
  <si>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</si>
  <si>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</si>
  <si>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</si>
  <si>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</si>
  <si>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</si>
  <si>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</si>
  <si>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</si>
  <si>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</si>
  <si>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</si>
  <si>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</si>
  <si>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</si>
  <si>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</si>
  <si>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</si>
  <si>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</si>
  <si>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</si>
  <si>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</si>
  <si>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</si>
  <si>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</si>
  <si>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</si>
  <si>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</si>
  <si>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</si>
  <si>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</si>
  <si>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</si>
  <si>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</si>
  <si>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</si>
  <si>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</si>
  <si>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</si>
  <si>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</si>
  <si>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</si>
  <si>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</si>
  <si>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</si>
  <si>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</si>
  <si>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</si>
  <si>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</si>
  <si>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</si>
  <si>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</si>
  <si>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</si>
  <si>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</si>
  <si>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</si>
  <si>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</si>
  <si>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</si>
  <si>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</si>
  <si>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</si>
  <si>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</si>
  <si>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</si>
  <si>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</si>
  <si>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</si>
  <si>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</si>
  <si>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</si>
  <si>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</si>
  <si>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</si>
  <si>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</si>
  <si>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</si>
  <si>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</si>
  <si>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</si>
  <si>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</si>
  <si>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</si>
  <si>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</si>
  <si>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</si>
  <si>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</si>
  <si>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</si>
  <si>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</si>
  <si>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</si>
  <si>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</si>
  <si>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</si>
  <si>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</si>
  <si>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</si>
  <si>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</si>
  <si>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</si>
  <si>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</si>
  <si>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</si>
  <si>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</si>
  <si>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</si>
  <si>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</si>
  <si>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</si>
  <si>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</si>
  <si>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</si>
  <si>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</si>
  <si>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</si>
  <si>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</si>
  <si>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</si>
  <si>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</si>
  <si>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</si>
  <si>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</si>
  <si>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</si>
  <si>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</si>
  <si>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</si>
  <si>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</si>
  <si>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</si>
  <si>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</si>
  <si>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</si>
  <si>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</si>
  <si>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</si>
  <si>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</si>
  <si>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</si>
  <si>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</si>
  <si>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</si>
  <si>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</si>
  <si>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</si>
  <si>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</si>
  <si>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</si>
  <si>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</si>
  <si>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</si>
  <si>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</si>
  <si>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</si>
  <si>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</si>
  <si>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</si>
  <si>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</si>
  <si>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</si>
  <si>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</si>
  <si>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</si>
  <si>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</si>
  <si>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</si>
  <si>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</si>
  <si>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</si>
  <si>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</si>
  <si>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</si>
  <si>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</si>
  <si>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</si>
  <si>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</si>
  <si>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</si>
  <si>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</si>
  <si>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</si>
  <si>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</si>
  <si>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</si>
  <si>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</si>
  <si>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</si>
  <si>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</si>
  <si>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</si>
  <si>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</si>
  <si>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</si>
  <si>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</si>
  <si>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</si>
  <si>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</si>
  <si>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</si>
  <si>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</si>
  <si>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</si>
  <si>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</si>
  <si>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</si>
  <si>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</si>
  <si>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</si>
  <si>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</si>
  <si>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</si>
  <si>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</si>
  <si>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</si>
  <si>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</si>
  <si>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</si>
  <si>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</si>
  <si>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</si>
  <si>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</si>
  <si>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</si>
  <si>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</si>
  <si>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</si>
  <si>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</si>
  <si>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</si>
  <si>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</si>
  <si>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</si>
  <si>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</si>
  <si>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</si>
  <si>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</si>
  <si>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</si>
  <si>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</si>
  <si>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</si>
  <si>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</si>
  <si>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</si>
  <si>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</si>
  <si>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</si>
  <si>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</si>
  <si>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</si>
  <si>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</si>
  <si>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</si>
  <si>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</si>
  <si>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</si>
  <si>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</si>
  <si>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</si>
  <si>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</si>
  <si>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</si>
  <si>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</si>
  <si>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</si>
  <si>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</si>
  <si>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</si>
  <si>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</si>
  <si>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</si>
  <si>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</si>
  <si>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</si>
  <si>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</si>
  <si>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</si>
  <si>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</si>
  <si>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</si>
  <si>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</si>
  <si>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</si>
  <si>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</si>
  <si>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</si>
  <si>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</si>
  <si>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</si>
  <si>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</si>
  <si>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</si>
  <si>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</si>
  <si>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</si>
  <si>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</si>
  <si>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</si>
  <si>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</si>
  <si>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</si>
  <si>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</si>
  <si>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</si>
  <si>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</si>
  <si>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</si>
  <si>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</si>
  <si>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</si>
  <si>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</si>
  <si>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</si>
  <si>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</si>
  <si>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</si>
  <si>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</si>
  <si>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</si>
  <si>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</si>
  <si>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</si>
  <si>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</si>
  <si>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</si>
  <si>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</si>
  <si>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</si>
  <si>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</si>
  <si>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</si>
  <si>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</si>
  <si>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</si>
  <si>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</si>
  <si>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</si>
  <si>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</si>
  <si>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</si>
  <si>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</si>
  <si>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</si>
  <si>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</si>
  <si>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</si>
  <si>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</si>
  <si>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</si>
  <si>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</si>
  <si>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</si>
  <si>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</si>
  <si>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</si>
  <si>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</si>
  <si>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</si>
  <si>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</si>
  <si>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</si>
  <si>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</si>
  <si>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</si>
  <si>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</si>
  <si>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</si>
  <si>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</si>
  <si>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</si>
  <si>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</si>
  <si>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</si>
  <si>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</si>
  <si>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</si>
  <si>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</si>
  <si>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</si>
  <si>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</si>
  <si>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</si>
  <si>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</si>
  <si>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</si>
  <si>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</si>
  <si>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</si>
  <si>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</si>
  <si>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</si>
  <si>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</si>
  <si>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</si>
  <si>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</si>
  <si>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</si>
  <si>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</si>
  <si>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</si>
  <si>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</si>
  <si>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</si>
  <si>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</si>
  <si>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</si>
  <si>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</si>
  <si>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</si>
  <si>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</si>
  <si>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</si>
  <si>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</si>
  <si>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</si>
  <si>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</si>
  <si>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</si>
  <si>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</si>
  <si>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</si>
  <si>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</si>
  <si>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</si>
  <si>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</si>
  <si>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</si>
  <si>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</si>
  <si>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</si>
  <si>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</si>
  <si>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</si>
  <si>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</si>
  <si>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</si>
  <si>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</si>
  <si>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</si>
  <si>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</si>
  <si>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</si>
  <si>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</si>
  <si>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</si>
  <si>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</si>
  <si>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</si>
  <si>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</si>
  <si>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</si>
  <si>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</si>
  <si>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</si>
  <si>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</si>
  <si>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</si>
  <si>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</si>
  <si>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</si>
  <si>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</si>
  <si>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</si>
  <si>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</si>
  <si>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</si>
  <si>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</si>
  <si>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</si>
  <si>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</si>
  <si>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</si>
  <si>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</si>
  <si>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</si>
  <si>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</si>
  <si>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</si>
  <si>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</si>
  <si>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</si>
  <si>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</si>
  <si>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</si>
  <si>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</si>
  <si>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</si>
  <si>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</si>
  <si>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</si>
  <si>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</si>
  <si>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</si>
  <si>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</si>
  <si>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</si>
  <si>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</si>
  <si>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</si>
  <si>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</si>
  <si>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</si>
  <si>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</si>
  <si>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</si>
  <si>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</si>
  <si>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</si>
  <si>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</si>
  <si>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</si>
  <si>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</si>
  <si>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</si>
  <si>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</si>
  <si>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</si>
  <si>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</si>
  <si>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</si>
  <si>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</si>
  <si>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</si>
  <si>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</si>
  <si>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</si>
  <si>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</si>
  <si>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</si>
  <si>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</si>
  <si>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</si>
  <si>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</si>
  <si>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</si>
  <si>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</si>
  <si>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</si>
  <si>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</si>
  <si>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</si>
  <si>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</si>
  <si>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</si>
  <si>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</si>
  <si>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</si>
  <si>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</si>
  <si>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</si>
  <si>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</si>
  <si>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</si>
  <si>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</si>
  <si>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</si>
  <si>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</si>
  <si>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</si>
  <si>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</si>
  <si>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</si>
  <si>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</si>
  <si>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</si>
  <si>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</si>
  <si>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</si>
  <si>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</si>
  <si>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</si>
  <si>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</si>
  <si>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</si>
  <si>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</si>
  <si>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</si>
  <si>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</si>
  <si>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</si>
  <si>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</si>
  <si>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</si>
  <si>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</si>
  <si>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</si>
  <si>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</si>
  <si>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</si>
  <si>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</si>
  <si>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</si>
  <si>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</si>
  <si>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</si>
  <si>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</si>
  <si>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</si>
  <si>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</si>
  <si>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</si>
  <si>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</si>
  <si>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</si>
  <si>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</si>
  <si>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</si>
  <si>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</si>
  <si>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</si>
  <si>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</si>
  <si>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</si>
  <si>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</si>
  <si>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</si>
  <si>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</si>
  <si>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</si>
  <si>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</si>
  <si>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</si>
  <si>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</si>
  <si>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</si>
  <si>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</si>
  <si>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</si>
  <si>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</si>
  <si>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</si>
  <si>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</si>
  <si>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</si>
  <si>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</si>
  <si>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</si>
  <si>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</si>
  <si>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</si>
  <si>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</si>
  <si>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</si>
  <si>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</si>
  <si>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</si>
  <si>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</si>
  <si>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</si>
  <si>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</si>
  <si>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</si>
  <si>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</si>
  <si>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</si>
  <si>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</si>
  <si>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</si>
  <si>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</si>
  <si>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</si>
  <si>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</si>
  <si>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</si>
  <si>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</si>
  <si>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</si>
  <si>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</si>
  <si>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</si>
  <si>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</si>
  <si>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</si>
  <si>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</si>
  <si>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</si>
  <si>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</si>
  <si>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</si>
  <si>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</si>
  <si>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</si>
  <si>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</si>
  <si>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</si>
  <si>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</si>
  <si>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</si>
  <si>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</si>
  <si>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</si>
  <si>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</si>
  <si>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</si>
  <si>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</si>
  <si>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</si>
  <si>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</si>
  <si>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</si>
  <si>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</si>
  <si>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</si>
  <si>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</si>
  <si>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</si>
  <si>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</si>
  <si>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</si>
  <si>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</si>
  <si>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</si>
  <si>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</si>
  <si>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</si>
  <si>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</si>
  <si>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</si>
  <si>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</si>
  <si>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</si>
  <si>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</si>
  <si>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</si>
  <si>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</si>
  <si>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</si>
  <si>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</si>
  <si>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</si>
  <si>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</si>
  <si>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</si>
  <si>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</si>
  <si>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</si>
  <si>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</si>
  <si>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</si>
  <si>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</si>
  <si>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</si>
  <si>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</si>
  <si>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</si>
  <si>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</si>
  <si>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</si>
  <si>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</si>
  <si>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</si>
  <si>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</si>
  <si>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</si>
  <si>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</si>
  <si>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</si>
  <si>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</si>
  <si>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</si>
  <si>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</si>
  <si>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</si>
  <si>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</si>
  <si>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</si>
  <si>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</si>
  <si>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</si>
  <si>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</si>
  <si>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</si>
  <si>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</si>
  <si>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</si>
  <si>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</si>
  <si>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</si>
  <si>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</si>
  <si>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</si>
  <si>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</si>
  <si>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</si>
  <si>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</si>
  <si>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</si>
  <si>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</si>
  <si>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</si>
  <si>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</si>
  <si>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</si>
  <si>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</si>
  <si>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</si>
  <si>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</si>
  <si>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</si>
  <si>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</si>
  <si>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</si>
  <si>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</si>
  <si>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</si>
  <si>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</si>
  <si>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</si>
  <si>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</si>
  <si>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</si>
  <si>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</si>
  <si>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</si>
  <si>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</si>
  <si>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</si>
  <si>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</si>
  <si>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</si>
  <si>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</si>
  <si>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</si>
  <si>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</si>
  <si>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</si>
  <si>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</si>
  <si>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</si>
  <si>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</si>
  <si>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</si>
  <si>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</si>
  <si>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</si>
  <si>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</si>
  <si>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</si>
  <si>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</si>
  <si>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</si>
  <si>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</si>
  <si>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</si>
  <si>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</si>
  <si>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</si>
  <si>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</si>
  <si>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</si>
  <si>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</si>
  <si>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</si>
  <si>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</si>
  <si>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</si>
  <si>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</si>
  <si>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</si>
  <si>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</si>
  <si>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</si>
  <si>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</si>
  <si>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</si>
  <si>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</si>
  <si>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</si>
  <si>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</si>
  <si>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</si>
  <si>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</si>
  <si>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</si>
  <si>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</si>
  <si>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</si>
  <si>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</si>
  <si>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</si>
  <si>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</si>
  <si>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</si>
  <si>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</si>
  <si>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</si>
  <si>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</si>
  <si>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</si>
  <si>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</si>
  <si>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</si>
  <si>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</si>
  <si>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</si>
  <si>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</si>
  <si>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</si>
  <si>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</si>
  <si>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</si>
  <si>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</si>
  <si>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</si>
  <si>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</si>
  <si>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</si>
  <si>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</si>
  <si>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</si>
  <si>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</si>
  <si>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</si>
  <si>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</si>
  <si>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</si>
  <si>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</si>
  <si>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</si>
  <si>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</si>
  <si>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</si>
  <si>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</si>
  <si>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</si>
  <si>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</si>
  <si>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</si>
  <si>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</si>
  <si>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</si>
  <si>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</si>
  <si>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</si>
  <si>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</si>
  <si>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</si>
  <si>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</si>
  <si>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</si>
  <si>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</si>
  <si>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</si>
  <si>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</si>
  <si>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</si>
  <si>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</si>
  <si>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</si>
  <si>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</si>
  <si>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</si>
  <si>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</si>
  <si>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</si>
  <si>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</si>
  <si>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</si>
  <si>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</si>
  <si>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</si>
  <si>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</si>
  <si>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</si>
  <si>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</si>
  <si>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</si>
  <si>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</si>
  <si>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</si>
  <si>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</si>
  <si>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</si>
  <si>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</si>
  <si>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</si>
  <si>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</si>
  <si>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</si>
  <si>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</si>
  <si>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</si>
  <si>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</si>
  <si>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</si>
  <si>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</si>
  <si>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</si>
  <si>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</si>
  <si>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</si>
  <si>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</si>
  <si>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</si>
  <si>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</si>
  <si>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</si>
  <si>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</si>
  <si>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</si>
  <si>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</si>
  <si>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</si>
  <si>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</si>
  <si>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</si>
  <si>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</si>
  <si>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</si>
  <si>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</si>
  <si>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</si>
  <si>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</si>
  <si>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</si>
  <si>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</si>
  <si>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</si>
  <si>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</si>
  <si>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</si>
  <si>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</si>
  <si>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</si>
  <si>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</si>
  <si>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</si>
  <si>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</si>
  <si>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</si>
  <si>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</si>
  <si>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</si>
  <si>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</si>
  <si>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</si>
  <si>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</si>
  <si>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</si>
  <si>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</si>
  <si>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</si>
  <si>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</si>
  <si>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</si>
  <si>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</si>
  <si>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</si>
  <si>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</si>
  <si>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</si>
  <si>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</si>
  <si>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</si>
  <si>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</si>
  <si>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</si>
  <si>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</si>
  <si>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</si>
  <si>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</si>
  <si>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</si>
  <si>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</si>
  <si>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</si>
  <si>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</si>
  <si>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</si>
  <si>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</si>
  <si>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</si>
  <si>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</si>
  <si>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</si>
  <si>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</si>
  <si>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</si>
  <si>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</si>
  <si>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</si>
  <si>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</si>
  <si>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</si>
  <si>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</si>
  <si>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</si>
  <si>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</si>
  <si>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</si>
  <si>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</si>
  <si>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</si>
  <si>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</si>
  <si>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</si>
  <si>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</si>
  <si>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</si>
  <si>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</si>
  <si>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</si>
  <si>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</si>
  <si>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</si>
  <si>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</si>
  <si>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</si>
  <si>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</si>
  <si>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</si>
  <si>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</si>
  <si>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</si>
  <si>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</si>
  <si>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</si>
  <si>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</si>
  <si>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</si>
  <si>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</si>
  <si>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</si>
  <si>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</si>
  <si>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</si>
  <si>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</si>
  <si>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</si>
  <si>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</si>
  <si>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</si>
  <si>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</si>
  <si>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</si>
  <si>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</si>
  <si>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</si>
  <si>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</si>
  <si>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</si>
  <si>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</si>
  <si>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</si>
  <si>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</si>
  <si>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</si>
  <si>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</si>
  <si>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</si>
  <si>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</si>
  <si>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</si>
  <si>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</si>
  <si>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</si>
  <si>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</si>
  <si>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</si>
  <si>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</si>
  <si>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</si>
  <si>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</si>
  <si>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</si>
  <si>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</si>
  <si>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</si>
  <si>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</si>
  <si>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</si>
  <si>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</si>
  <si>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</si>
  <si>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</si>
  <si>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</si>
  <si>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</si>
  <si>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</si>
  <si>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</si>
  <si>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</si>
  <si>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</si>
  <si>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</si>
  <si>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</si>
  <si>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</si>
  <si>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</si>
  <si>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</si>
  <si>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</si>
  <si>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</si>
  <si>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</si>
  <si>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</si>
  <si>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</si>
  <si>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</si>
  <si>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</si>
  <si>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</si>
  <si>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</si>
  <si>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</si>
  <si>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</si>
  <si>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</si>
  <si>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</si>
  <si>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</si>
  <si>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</si>
  <si>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</si>
  <si>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</si>
  <si>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</si>
  <si>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</si>
  <si>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</si>
  <si>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</si>
  <si>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</si>
  <si>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</si>
  <si>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</si>
  <si>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</si>
  <si>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</si>
  <si>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</si>
  <si>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</si>
  <si>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</si>
  <si>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</si>
  <si>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</si>
  <si>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</si>
  <si>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</si>
  <si>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</si>
  <si>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</si>
  <si>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</si>
  <si>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</si>
  <si>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</si>
  <si>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</si>
  <si>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</si>
  <si>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</si>
  <si>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</si>
  <si>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</si>
  <si>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</si>
  <si>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</si>
  <si>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</si>
  <si>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</si>
  <si>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</si>
  <si>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</si>
  <si>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</si>
  <si>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</si>
  <si>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</si>
  <si>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</si>
  <si>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</si>
  <si>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</si>
  <si>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</si>
  <si>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</si>
  <si>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</si>
  <si>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</si>
  <si>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</si>
  <si>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</si>
  <si>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</si>
  <si>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</si>
  <si>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</si>
  <si>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</si>
  <si>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</si>
  <si>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</si>
  <si>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</si>
  <si>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</si>
  <si>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</si>
  <si>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</si>
  <si>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</si>
  <si>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</si>
  <si>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</si>
  <si>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</si>
  <si>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</si>
  <si>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</si>
  <si>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</si>
  <si>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</si>
  <si>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</si>
  <si>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</si>
  <si>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</si>
  <si>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</si>
  <si>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</si>
  <si>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</si>
  <si>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</si>
  <si>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</si>
  <si>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</si>
  <si>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</si>
  <si>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</si>
  <si>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</si>
  <si>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</si>
  <si>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</si>
  <si>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</si>
  <si>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</si>
  <si>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</si>
  <si>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</si>
  <si>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</si>
  <si>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</si>
  <si>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</si>
  <si>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</si>
  <si>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</si>
  <si>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</si>
  <si>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</si>
  <si>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</si>
  <si>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</si>
  <si>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</si>
  <si>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</si>
  <si>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</si>
  <si>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</si>
  <si>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</si>
  <si>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</si>
  <si>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</si>
  <si>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</si>
  <si>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</si>
  <si>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</si>
  <si>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</si>
  <si>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</si>
  <si>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</si>
  <si>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</si>
  <si>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</si>
  <si>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</si>
  <si>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</si>
  <si>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</si>
  <si>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</si>
  <si>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</si>
  <si>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</si>
  <si>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</si>
  <si>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</si>
  <si>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</si>
  <si>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</si>
  <si>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</si>
  <si>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</si>
  <si>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</si>
  <si>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</si>
  <si>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</si>
  <si>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</si>
  <si>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</si>
  <si>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</si>
  <si>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</si>
  <si>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</si>
  <si>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</si>
  <si>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</si>
  <si>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</si>
  <si>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</si>
  <si>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</si>
  <si>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</si>
  <si>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</si>
  <si>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</si>
  <si>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</si>
  <si>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</si>
  <si>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</si>
  <si>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</si>
  <si>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</si>
  <si>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</si>
  <si>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</si>
  <si>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</si>
  <si>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</si>
  <si>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</si>
  <si>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</si>
  <si>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</si>
  <si>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</si>
  <si>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</si>
  <si>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</si>
  <si>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</si>
  <si>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</si>
  <si>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</si>
  <si>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</si>
  <si>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</si>
  <si>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</si>
  <si>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</si>
  <si>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</si>
  <si>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</si>
  <si>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</si>
  <si>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</si>
  <si>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</si>
  <si>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</si>
  <si>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</si>
  <si>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</si>
  <si>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</si>
  <si>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</si>
  <si>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</si>
  <si>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</si>
  <si>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</si>
  <si>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</si>
  <si>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</si>
  <si>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</si>
  <si>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</si>
  <si>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</si>
  <si>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</si>
  <si>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</si>
  <si>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</si>
  <si>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</si>
  <si>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</si>
  <si>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</si>
  <si>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</si>
  <si>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</si>
  <si>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</si>
  <si>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</si>
  <si>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</si>
  <si>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</si>
  <si>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</si>
  <si>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</si>
  <si>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</si>
  <si>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</si>
  <si>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</si>
  <si>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</si>
  <si>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</si>
  <si>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</si>
  <si>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</si>
  <si>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</si>
  <si>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</si>
  <si>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</si>
  <si>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</si>
  <si>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</si>
  <si>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</si>
  <si>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</si>
  <si>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</si>
  <si>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</si>
  <si>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</si>
  <si>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</si>
  <si>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</si>
  <si>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</si>
  <si>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</si>
  <si>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</si>
  <si>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</si>
  <si>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</si>
  <si>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</si>
  <si>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</si>
  <si>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</si>
  <si>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</si>
  <si>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</si>
  <si>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</si>
  <si>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</si>
  <si>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</si>
  <si>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</si>
  <si>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</si>
  <si>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</si>
  <si>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</si>
  <si>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</si>
  <si>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</si>
  <si>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</si>
  <si>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</si>
  <si>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</si>
  <si>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</si>
  <si>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</si>
  <si>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</si>
  <si>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</si>
  <si>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</si>
  <si>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</si>
  <si>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</si>
  <si>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</si>
  <si>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</si>
  <si>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</si>
  <si>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</si>
  <si>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</si>
  <si>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</si>
  <si>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</si>
  <si>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</si>
  <si>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</si>
  <si>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</si>
  <si>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</si>
  <si>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</si>
  <si>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</si>
  <si>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</si>
  <si>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</si>
  <si>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</si>
  <si>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</si>
  <si>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</si>
  <si>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</si>
  <si>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</si>
  <si>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</si>
  <si>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</si>
  <si>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</si>
  <si>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</si>
  <si>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</si>
  <si>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</si>
  <si>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</si>
  <si>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</si>
  <si>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</si>
  <si>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</si>
  <si>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</si>
  <si>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</si>
  <si>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</si>
  <si>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</si>
  <si>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</si>
  <si>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</si>
  <si>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</si>
  <si>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</si>
  <si>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</si>
  <si>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</si>
  <si>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</si>
  <si>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</si>
  <si>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</si>
  <si>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</si>
  <si>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</si>
  <si>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</si>
  <si>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</si>
  <si>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</si>
  <si>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</si>
  <si>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</si>
  <si>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</si>
  <si>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</si>
  <si>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</si>
  <si>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</si>
  <si>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</si>
  <si>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</si>
  <si>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</si>
  <si>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</si>
  <si>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</si>
  <si>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</si>
  <si>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</si>
  <si>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</si>
  <si>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</si>
  <si>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</si>
  <si>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</si>
  <si>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</si>
  <si>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</si>
  <si>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</si>
  <si>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</si>
  <si>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</si>
  <si>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</si>
  <si>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</si>
  <si>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</si>
  <si>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</si>
  <si>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</si>
  <si>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</si>
  <si>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</si>
  <si>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</si>
  <si>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</si>
  <si>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</si>
  <si>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</si>
  <si>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</si>
  <si>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</si>
  <si>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</si>
  <si>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</si>
  <si>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</si>
  <si>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</si>
  <si>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</si>
  <si>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</si>
  <si>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</si>
  <si>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</si>
  <si>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</si>
  <si>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</si>
  <si>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</si>
  <si>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</si>
  <si>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</si>
  <si>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</si>
  <si>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</si>
  <si>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</si>
  <si>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</si>
  <si>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</si>
  <si>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</si>
  <si>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</si>
  <si>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</si>
  <si>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</si>
  <si>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</si>
  <si>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</si>
  <si>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</si>
  <si>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</si>
  <si>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</si>
  <si>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</si>
  <si>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</si>
  <si>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</si>
  <si>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</si>
  <si>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</si>
  <si>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</si>
  <si>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</si>
  <si>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</si>
  <si>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</si>
  <si>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</si>
  <si>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</si>
  <si>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</si>
  <si>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</si>
  <si>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</si>
  <si>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</si>
  <si>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</si>
  <si>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</si>
  <si>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</si>
  <si>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</si>
  <si>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</si>
  <si>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</si>
  <si>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</si>
  <si>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</si>
  <si>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</si>
  <si>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</si>
  <si>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</si>
  <si>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</si>
  <si>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</si>
  <si>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</si>
  <si>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</si>
  <si>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</si>
  <si>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</si>
  <si>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</si>
  <si>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</si>
  <si>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</si>
  <si>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</si>
  <si>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</si>
  <si>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</si>
  <si>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</si>
  <si>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</si>
  <si>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</si>
  <si>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</si>
  <si>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</si>
  <si>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</si>
  <si>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</si>
  <si>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</si>
  <si>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</si>
  <si>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</si>
  <si>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</si>
  <si>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</si>
  <si>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</si>
  <si>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</si>
  <si>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</si>
  <si>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</si>
  <si>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</si>
  <si>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</si>
  <si>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</si>
  <si>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</si>
  <si>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</si>
  <si>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</si>
  <si>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</si>
  <si>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</si>
  <si>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</si>
  <si>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</si>
  <si>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</si>
  <si>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</si>
  <si>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</si>
  <si>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</si>
  <si>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</si>
  <si>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</si>
  <si>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</si>
  <si>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</si>
  <si>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</si>
  <si>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</si>
  <si>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</si>
  <si>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</si>
  <si>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</si>
  <si>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</si>
  <si>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</si>
  <si>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</si>
  <si>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</si>
  <si>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</si>
  <si>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</si>
  <si>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</si>
  <si>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</si>
  <si>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</si>
  <si>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</si>
  <si>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</si>
  <si>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</si>
  <si>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</si>
  <si>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</si>
  <si>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</si>
  <si>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</si>
  <si>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</si>
  <si>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</si>
  <si>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</si>
  <si>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</si>
  <si>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</si>
  <si>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</si>
  <si>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</si>
  <si>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</si>
  <si>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</si>
  <si>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</si>
  <si>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</si>
  <si>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</si>
  <si>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</si>
  <si>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</si>
  <si>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</si>
  <si>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</si>
  <si>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</si>
  <si>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</si>
  <si>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</si>
  <si>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</si>
  <si>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</si>
  <si>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</si>
  <si>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</si>
  <si>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</si>
  <si>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</si>
  <si>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</si>
  <si>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</si>
  <si>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</si>
  <si>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</si>
  <si>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</si>
  <si>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</si>
  <si>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</si>
  <si>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</si>
  <si>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</si>
  <si>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</si>
  <si>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</si>
  <si>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</si>
  <si>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</si>
  <si>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</si>
  <si>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</si>
  <si>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</si>
  <si>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</si>
  <si>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</si>
  <si>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</si>
  <si>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</si>
  <si>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</si>
  <si>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</si>
  <si>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</si>
  <si>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</si>
  <si>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</si>
  <si>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</si>
  <si>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</si>
  <si>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</si>
  <si>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</si>
  <si>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</si>
  <si>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</si>
  <si>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</si>
  <si>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</si>
  <si>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</si>
  <si>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</si>
  <si>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</si>
  <si>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</si>
  <si>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</si>
  <si>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</si>
  <si>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</si>
  <si>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</si>
  <si>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</si>
  <si>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</si>
  <si>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</si>
  <si>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</si>
  <si>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</si>
  <si>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</si>
  <si>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</si>
  <si>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</si>
  <si>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</si>
  <si>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</si>
  <si>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</si>
  <si>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</si>
  <si>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</si>
  <si>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</si>
  <si>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</si>
  <si>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</si>
  <si>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</si>
  <si>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</si>
  <si>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</si>
  <si>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</si>
  <si>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</si>
  <si>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</si>
  <si>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</si>
  <si>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</si>
  <si>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</si>
  <si>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</si>
  <si>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</si>
  <si>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</si>
  <si>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</si>
  <si>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</si>
  <si>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</si>
  <si>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</si>
  <si>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</si>
  <si>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</si>
  <si>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</si>
  <si>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</si>
  <si>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</si>
  <si>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</si>
  <si>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</si>
  <si>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</si>
  <si>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</si>
  <si>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</si>
  <si>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</si>
  <si>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</si>
  <si>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</si>
  <si>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</si>
  <si>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</si>
  <si>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</si>
  <si>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</si>
  <si>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</si>
  <si>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</si>
  <si>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</si>
  <si>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</si>
  <si>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</si>
  <si>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</si>
  <si>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</si>
  <si>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</si>
  <si>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</si>
  <si>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</si>
  <si>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</si>
  <si>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</si>
  <si>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</si>
  <si>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</si>
  <si>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</si>
  <si>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</si>
  <si>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</si>
  <si>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</si>
  <si>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</si>
  <si>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</si>
  <si>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</si>
  <si>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</si>
  <si>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</si>
  <si>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</si>
  <si>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</si>
  <si>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</si>
  <si>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</si>
  <si>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</si>
  <si>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</si>
  <si>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</si>
  <si>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</si>
  <si>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</si>
  <si>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</si>
  <si>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</si>
  <si>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</si>
  <si>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</si>
  <si>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</si>
  <si>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</si>
  <si>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</si>
  <si>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</si>
  <si>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</si>
  <si>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</si>
  <si>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</si>
  <si>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</si>
  <si>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</si>
  <si>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</si>
  <si>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</si>
  <si>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</si>
  <si>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</si>
  <si>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</si>
  <si>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</si>
  <si>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</si>
  <si>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</si>
  <si>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</si>
  <si>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</si>
  <si>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</si>
  <si>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</si>
  <si>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</si>
  <si>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</si>
  <si>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</si>
  <si>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</si>
  <si>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</si>
  <si>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</si>
  <si>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</si>
  <si>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</si>
  <si>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</si>
  <si>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</si>
  <si>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</si>
  <si>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</si>
  <si>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</si>
  <si>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</si>
  <si>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</si>
  <si>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</si>
  <si>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</si>
  <si>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</si>
  <si>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</si>
  <si>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</si>
  <si>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</si>
  <si>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</si>
  <si>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</si>
  <si>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</si>
  <si>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</si>
  <si>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</si>
  <si>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</si>
  <si>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</si>
  <si>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</si>
  <si>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</si>
  <si>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</si>
  <si>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</si>
  <si>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</si>
  <si>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</si>
  <si>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</si>
  <si>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</si>
  <si>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</si>
  <si>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</si>
  <si>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</si>
  <si>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</si>
  <si>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</si>
  <si>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</si>
  <si>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</si>
  <si>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</si>
  <si>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</si>
  <si>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</si>
  <si>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</si>
  <si>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</si>
  <si>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</si>
  <si>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</si>
  <si>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</si>
  <si>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</si>
  <si>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</si>
  <si>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</si>
  <si>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</si>
  <si>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</si>
  <si>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</si>
  <si>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</si>
  <si>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</si>
  <si>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</si>
  <si>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</si>
  <si>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</si>
  <si>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</si>
  <si>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</si>
  <si>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</si>
  <si>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</si>
  <si>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</si>
  <si>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</si>
  <si>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</si>
  <si>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</si>
  <si>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</si>
  <si>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</si>
  <si>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</si>
  <si>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</si>
  <si>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</si>
  <si>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</si>
  <si>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</si>
  <si>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</si>
  <si>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</si>
  <si>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</si>
  <si>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</si>
  <si>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</si>
  <si>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</si>
  <si>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</si>
  <si>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</si>
  <si>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</si>
  <si>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</si>
  <si>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</si>
  <si>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</si>
  <si>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</si>
  <si>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</si>
  <si>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</si>
  <si>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</si>
  <si>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</si>
  <si>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</si>
  <si>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</si>
  <si>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</si>
  <si>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</si>
  <si>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</si>
  <si>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</si>
  <si>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</si>
  <si>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</si>
  <si>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</si>
  <si>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</si>
  <si>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</si>
  <si>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</si>
  <si>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</si>
  <si>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</si>
  <si>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</si>
  <si>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</si>
  <si>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</si>
  <si>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</si>
  <si>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</si>
  <si>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</si>
  <si>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</si>
  <si>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</si>
  <si>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</si>
  <si>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</si>
  <si>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</si>
  <si>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</si>
  <si>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</si>
  <si>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</si>
  <si>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</si>
  <si>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</si>
  <si>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</si>
  <si>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</si>
  <si>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</si>
  <si>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</si>
  <si>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</si>
  <si>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</si>
  <si>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</si>
  <si>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</si>
  <si>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</si>
  <si>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</si>
  <si>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</si>
  <si>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</si>
  <si>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</si>
  <si>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</si>
  <si>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</si>
  <si>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</si>
  <si>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</si>
  <si>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</si>
  <si>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</si>
  <si>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</si>
  <si>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</si>
  <si>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</si>
  <si>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</si>
  <si>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</si>
  <si>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</si>
  <si>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</si>
  <si>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</si>
  <si>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</si>
  <si>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</si>
  <si>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</si>
  <si>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</si>
  <si>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</si>
  <si>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</si>
  <si>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</si>
  <si>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</si>
  <si>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</si>
  <si>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</si>
  <si>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</si>
  <si>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</si>
  <si>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</si>
  <si>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</si>
  <si>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</si>
  <si>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</si>
  <si>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</si>
  <si>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</si>
  <si>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</si>
  <si>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</si>
  <si>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</si>
  <si>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</si>
  <si>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</si>
  <si>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</si>
  <si>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</si>
  <si>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</si>
  <si>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</si>
  <si>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</si>
  <si>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</si>
  <si>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</si>
  <si>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</si>
  <si>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</si>
  <si>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</si>
  <si>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</si>
  <si>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</si>
  <si>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</si>
  <si>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</si>
  <si>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</si>
  <si>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</si>
  <si>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</si>
  <si>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</si>
  <si>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</si>
  <si>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</si>
  <si>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</si>
  <si>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</si>
  <si>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</si>
  <si>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</si>
  <si>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</si>
  <si>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</si>
  <si>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</si>
  <si>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</si>
  <si>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</si>
  <si>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</si>
  <si>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</si>
  <si>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</si>
  <si>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</si>
  <si>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</si>
  <si>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</si>
  <si>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</si>
  <si>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</si>
  <si>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</si>
  <si>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</si>
  <si>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</si>
  <si>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</si>
  <si>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</si>
  <si>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</si>
  <si>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</si>
  <si>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</si>
  <si>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</si>
  <si>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</si>
  <si>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</si>
  <si>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</si>
  <si>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</si>
  <si>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</si>
  <si>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</si>
  <si>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</si>
  <si>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</si>
  <si>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</si>
  <si>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</si>
  <si>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</si>
  <si>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</si>
  <si>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</si>
  <si>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</si>
  <si>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</si>
  <si>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</si>
  <si>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</si>
  <si>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</si>
  <si>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</si>
  <si>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</si>
  <si>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</si>
  <si>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</si>
  <si>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</si>
  <si>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</si>
  <si>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</si>
  <si>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</si>
  <si>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</si>
  <si>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</si>
  <si>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</si>
  <si>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</si>
  <si>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</si>
  <si>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</si>
  <si>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</si>
  <si>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</si>
  <si>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</si>
  <si>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</si>
  <si>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</si>
  <si>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</si>
  <si>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</si>
  <si>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</si>
  <si>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</si>
  <si>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</si>
  <si>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</si>
  <si>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</si>
  <si>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</si>
  <si>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</si>
  <si>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</si>
  <si>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</si>
  <si>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</si>
  <si>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</si>
  <si>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</si>
  <si>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</si>
  <si>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</si>
  <si>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</si>
  <si>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</si>
  <si>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</si>
  <si>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</si>
  <si>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</si>
  <si>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</si>
  <si>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</si>
  <si>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</si>
  <si>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</si>
  <si>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</si>
  <si>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</si>
  <si>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</si>
  <si>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</si>
  <si>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</si>
  <si>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</si>
  <si>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</si>
  <si>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</si>
  <si>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</si>
  <si>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</si>
  <si>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</si>
  <si>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</si>
  <si>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</si>
  <si>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</si>
  <si>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</si>
  <si>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</si>
  <si>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</si>
  <si>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</si>
  <si>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</si>
  <si>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</si>
  <si>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</si>
  <si>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</si>
  <si>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</si>
  <si>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</si>
  <si>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</si>
  <si>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</si>
  <si>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</si>
  <si>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</si>
  <si>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</si>
  <si>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</si>
  <si>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</si>
  <si>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</si>
  <si>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</si>
  <si>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</si>
  <si>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</si>
  <si>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</si>
  <si>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</si>
  <si>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</si>
  <si>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</si>
  <si>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</si>
  <si>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</si>
  <si>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</si>
  <si>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</si>
  <si>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</si>
  <si>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</si>
  <si>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</si>
  <si>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</si>
  <si>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</si>
  <si>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</si>
  <si>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</si>
  <si>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</si>
  <si>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</si>
  <si>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</si>
  <si>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</si>
  <si>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</si>
  <si>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</si>
  <si>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</si>
  <si>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</si>
  <si>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</si>
  <si>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</si>
  <si>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</si>
  <si>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</si>
  <si>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</si>
  <si>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</si>
  <si>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</si>
  <si>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</si>
  <si>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</si>
  <si>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</si>
  <si>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</si>
  <si>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</si>
  <si>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</si>
  <si>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</si>
  <si>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</si>
  <si>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</si>
  <si>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</si>
  <si>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</si>
  <si>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</si>
  <si>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</si>
  <si>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</si>
  <si>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</si>
  <si>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</si>
  <si>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</si>
  <si>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</si>
  <si>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</si>
  <si>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</si>
  <si>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</si>
  <si>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</si>
  <si>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</si>
  <si>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</si>
  <si>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</si>
  <si>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</si>
  <si>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</si>
  <si>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</si>
  <si>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</si>
  <si>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</si>
  <si>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</si>
  <si>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</si>
  <si>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</si>
  <si>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</si>
  <si>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</si>
  <si>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</si>
  <si>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</si>
  <si>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</si>
  <si>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</si>
  <si>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</si>
  <si>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</si>
  <si>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</si>
  <si>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</si>
  <si>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</si>
  <si>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</si>
  <si>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</si>
  <si>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</si>
  <si>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</si>
  <si>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</si>
  <si>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</si>
  <si>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</si>
  <si>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</si>
  <si>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</si>
  <si>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</si>
  <si>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</si>
  <si>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</si>
  <si>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</si>
  <si>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</si>
  <si>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</si>
  <si>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</si>
  <si>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</si>
  <si>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</si>
  <si>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</si>
  <si>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</si>
  <si>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</si>
  <si>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</si>
  <si>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</si>
  <si>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</si>
  <si>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</si>
  <si>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</si>
  <si>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</si>
  <si>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</si>
  <si>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</si>
  <si>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</si>
  <si>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</si>
  <si>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</si>
  <si>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</si>
  <si>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</si>
  <si>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</si>
  <si>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</si>
  <si>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</si>
  <si>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</si>
  <si>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</si>
  <si>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</si>
  <si>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</si>
  <si>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</si>
  <si>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</si>
  <si>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</si>
  <si>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</si>
  <si>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</si>
  <si>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</si>
  <si>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</si>
  <si>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</si>
  <si>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</si>
  <si>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</si>
  <si>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</si>
  <si>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</si>
  <si>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</si>
  <si>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</si>
  <si>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</si>
  <si>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</si>
  <si>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</si>
  <si>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</si>
  <si>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</si>
  <si>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</si>
  <si>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</si>
  <si>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</si>
  <si>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</si>
  <si>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</si>
  <si>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</si>
  <si>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</si>
  <si>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</si>
  <si>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</si>
  <si>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</si>
  <si>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</si>
  <si>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</si>
  <si>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</si>
  <si>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</si>
  <si>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</si>
  <si>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</si>
  <si>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</si>
  <si>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</si>
  <si>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</si>
  <si>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</si>
  <si>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</si>
  <si>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</si>
  <si>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</si>
  <si>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</si>
  <si>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</si>
  <si>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</si>
  <si>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</si>
  <si>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</si>
  <si>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</si>
  <si>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</si>
  <si>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</si>
  <si>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</si>
  <si>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</si>
  <si>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</si>
  <si>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</si>
  <si>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</si>
  <si>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</si>
  <si>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</si>
  <si>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</si>
  <si>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</si>
  <si>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</si>
  <si>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</si>
  <si>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</si>
  <si>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</si>
  <si>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</si>
  <si>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</si>
  <si>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</si>
  <si>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</si>
  <si>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</si>
  <si>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</si>
  <si>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</si>
  <si>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</si>
  <si>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</si>
  <si>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</si>
  <si>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</si>
  <si>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</si>
  <si>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</si>
  <si>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</si>
  <si>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</si>
  <si>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</si>
  <si>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</si>
  <si>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</si>
  <si>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</si>
  <si>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</si>
  <si>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</si>
  <si>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</si>
  <si>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</si>
  <si>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</si>
  <si>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</si>
  <si>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</si>
  <si>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</si>
  <si>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</si>
  <si>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</si>
  <si>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</si>
  <si>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</si>
  <si>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</si>
  <si>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</si>
  <si>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</si>
  <si>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</si>
  <si>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</si>
  <si>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</si>
  <si>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</si>
  <si>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</si>
  <si>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</si>
  <si>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</si>
  <si>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</si>
  <si>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</si>
  <si>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</si>
  <si>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</si>
  <si>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</si>
  <si>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</si>
  <si>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</si>
  <si>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</si>
  <si>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</si>
  <si>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</si>
  <si>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</si>
  <si>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</si>
  <si>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</si>
  <si>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</si>
  <si>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</si>
  <si>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</si>
  <si>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</si>
  <si>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</si>
  <si>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</si>
  <si>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</si>
  <si>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</si>
  <si>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</si>
  <si>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</si>
  <si>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</si>
  <si>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</si>
  <si>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</si>
  <si>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</si>
  <si>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</si>
  <si>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</si>
  <si>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</si>
  <si>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</si>
  <si>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</si>
  <si>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</si>
  <si>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</si>
  <si>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</si>
  <si>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</si>
  <si>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</si>
  <si>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</si>
  <si>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</si>
  <si>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</si>
  <si>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</si>
  <si>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</si>
  <si>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</si>
  <si>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</si>
  <si>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</si>
  <si>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</si>
  <si>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</si>
  <si>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</si>
  <si>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</si>
  <si>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</si>
  <si>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</si>
  <si>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</si>
  <si>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</si>
  <si>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</si>
  <si>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</si>
  <si>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</si>
  <si>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</si>
  <si>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</si>
  <si>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</si>
  <si>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</si>
  <si>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</si>
  <si>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</si>
  <si>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</si>
  <si>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</si>
  <si>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</si>
  <si>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</si>
  <si>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</si>
  <si>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</si>
  <si>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</si>
  <si>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</si>
  <si>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</si>
  <si>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</si>
  <si>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</si>
  <si>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</si>
  <si>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</si>
  <si>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</si>
  <si>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</si>
  <si>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</si>
  <si>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</si>
  <si>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</si>
  <si>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</si>
  <si>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</si>
  <si>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</si>
  <si>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</si>
  <si>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</si>
  <si>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</si>
  <si>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</si>
  <si>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</si>
  <si>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</si>
  <si>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</si>
  <si>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</si>
  <si>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</si>
  <si>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</si>
  <si>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</si>
  <si>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</si>
  <si>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</si>
  <si>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</si>
  <si>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</si>
  <si>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</si>
  <si>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</si>
  <si>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</si>
  <si>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</si>
  <si>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</si>
  <si>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</si>
  <si>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</si>
  <si>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</si>
  <si>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</si>
  <si>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</si>
  <si>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</si>
  <si>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</si>
  <si>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</si>
  <si>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</si>
  <si>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</si>
  <si>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</si>
  <si>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</si>
  <si>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</si>
  <si>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</si>
  <si>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</si>
  <si>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</si>
  <si>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</si>
  <si>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</si>
  <si>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</si>
  <si>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</si>
  <si>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</si>
  <si>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</si>
  <si>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</si>
  <si>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</si>
  <si>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</si>
  <si>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</si>
  <si>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</si>
  <si>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</si>
  <si>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</si>
  <si>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</si>
  <si>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</si>
  <si>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</si>
  <si>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</si>
  <si>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</si>
  <si>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</si>
  <si>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</si>
  <si>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</si>
  <si>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</si>
  <si>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</si>
  <si>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</si>
  <si>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</si>
  <si>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</si>
  <si>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</si>
  <si>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</si>
  <si>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</si>
  <si>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</si>
  <si>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</si>
  <si>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</si>
  <si>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</si>
  <si>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</si>
  <si>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</si>
  <si>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</si>
  <si>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</si>
  <si>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</si>
  <si>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</si>
  <si>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</si>
  <si>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</si>
  <si>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</si>
  <si>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</si>
  <si>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</si>
  <si>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</si>
  <si>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</si>
  <si>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</si>
  <si>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</si>
  <si>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</si>
  <si>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</si>
  <si>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</si>
  <si>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</si>
  <si>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</si>
  <si>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</si>
  <si>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</si>
  <si>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</si>
  <si>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</si>
  <si>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</si>
  <si>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</si>
  <si>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</si>
  <si>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</si>
  <si>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</si>
  <si>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</si>
  <si>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</si>
  <si>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</si>
  <si>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</si>
  <si>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</si>
  <si>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</si>
  <si>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</si>
  <si>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</si>
  <si>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</si>
  <si>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</si>
  <si>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</si>
  <si>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</si>
  <si>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</si>
  <si>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</si>
  <si>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</si>
  <si>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</si>
  <si>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</si>
  <si>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</si>
  <si>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</si>
  <si>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</si>
  <si>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</si>
  <si>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</si>
  <si>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</si>
  <si>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</si>
  <si>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</si>
  <si>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</si>
  <si>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</si>
  <si>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</si>
  <si>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</si>
  <si>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</si>
  <si>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</si>
  <si>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</si>
  <si>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</si>
  <si>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</si>
  <si>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</si>
  <si>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</si>
  <si>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</si>
  <si>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</si>
  <si>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</si>
  <si>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</si>
  <si>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</si>
  <si>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</si>
  <si>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</si>
  <si>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</si>
  <si>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</si>
  <si>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</si>
  <si>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</si>
  <si>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</si>
  <si>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</si>
  <si>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</si>
  <si>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</si>
  <si>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</si>
  <si>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</si>
  <si>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</si>
  <si>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</si>
  <si>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</si>
  <si>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</si>
  <si>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</si>
  <si>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</si>
  <si>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</si>
  <si>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</si>
  <si>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</si>
  <si>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</si>
  <si>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</si>
  <si>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</si>
  <si>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</si>
  <si>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</si>
  <si>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</si>
  <si>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</si>
  <si>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</si>
  <si>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</si>
  <si>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</si>
  <si>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</si>
  <si>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</si>
  <si>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</si>
  <si>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</si>
  <si>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</si>
  <si>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</si>
  <si>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</si>
  <si>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</si>
  <si>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</si>
  <si>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</si>
  <si>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</si>
  <si>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</si>
  <si>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</si>
  <si>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</si>
  <si>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</si>
  <si>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</si>
  <si>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</si>
  <si>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</si>
  <si>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</si>
  <si>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</si>
  <si>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</si>
  <si>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</si>
  <si>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</si>
  <si>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</si>
  <si>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</si>
  <si>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</si>
  <si>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</si>
  <si>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</si>
  <si>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</si>
  <si>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</si>
  <si>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</si>
  <si>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</si>
  <si>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</si>
  <si>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</si>
  <si>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</si>
  <si>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</si>
  <si>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</si>
  <si>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</si>
  <si>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</si>
  <si>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</si>
  <si>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</si>
  <si>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</si>
  <si>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</si>
  <si>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</si>
  <si>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</si>
  <si>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</si>
  <si>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</si>
  <si>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</si>
  <si>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</si>
  <si>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</si>
  <si>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</si>
  <si>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</si>
  <si>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</si>
  <si>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</si>
  <si>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</si>
  <si>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</si>
  <si>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</si>
  <si>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</si>
  <si>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</si>
  <si>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</si>
  <si>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</si>
  <si>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</si>
  <si>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</si>
  <si>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</si>
  <si>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</si>
  <si>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</si>
  <si>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</si>
  <si>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</si>
  <si>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</si>
  <si>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</si>
  <si>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</si>
  <si>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</si>
  <si>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</si>
  <si>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</si>
  <si>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</si>
  <si>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</si>
  <si>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</si>
  <si>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</si>
  <si>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</si>
  <si>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</si>
  <si>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</si>
  <si>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</si>
  <si>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</si>
  <si>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</si>
  <si>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</si>
  <si>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</si>
  <si>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</si>
  <si>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</si>
  <si>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</si>
  <si>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</si>
  <si>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</si>
  <si>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</si>
  <si>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</si>
  <si>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</si>
  <si>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</si>
  <si>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</si>
  <si>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</si>
  <si>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</si>
  <si>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</si>
  <si>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</si>
  <si>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</si>
  <si>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</si>
  <si>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</si>
  <si>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</si>
  <si>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</si>
  <si>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</si>
  <si>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</si>
  <si>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</si>
  <si>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</si>
  <si>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</si>
  <si>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</si>
  <si>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</si>
  <si>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</si>
  <si>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</si>
  <si>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</si>
  <si>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</si>
  <si>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</si>
  <si>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</si>
  <si>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</si>
  <si>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</si>
  <si>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</si>
  <si>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</si>
  <si>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</si>
  <si>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</si>
  <si>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</si>
  <si>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</si>
  <si>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</si>
  <si>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</si>
  <si>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</si>
  <si>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</si>
  <si>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</si>
  <si>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</si>
  <si>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</si>
  <si>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</si>
  <si>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</si>
  <si>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</si>
  <si>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</si>
  <si>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</si>
  <si>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</si>
  <si>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</si>
  <si>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</si>
  <si>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</si>
  <si>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</si>
  <si>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</si>
  <si>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</si>
  <si>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</si>
  <si>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</si>
  <si>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</si>
  <si>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</si>
  <si>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</si>
  <si>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</si>
  <si>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</si>
  <si>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</si>
  <si>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</si>
  <si>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</si>
  <si>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</si>
  <si>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</si>
  <si>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</si>
  <si>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</si>
  <si>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</si>
  <si>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</si>
  <si>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</si>
  <si>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</si>
  <si>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</si>
  <si>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</si>
  <si>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</si>
  <si>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</si>
  <si>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</si>
  <si>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</si>
  <si>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</si>
  <si>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</si>
  <si>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</si>
  <si>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</si>
  <si>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</si>
  <si>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</si>
  <si>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</si>
  <si>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</si>
  <si>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</si>
  <si>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</si>
  <si>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</si>
  <si>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</si>
  <si>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</si>
  <si>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</si>
  <si>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</si>
  <si>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</si>
  <si>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</si>
  <si>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</si>
  <si>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</si>
  <si>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</si>
  <si>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</si>
  <si>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</si>
  <si>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</si>
  <si>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</si>
  <si>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</si>
  <si>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</si>
  <si>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</si>
  <si>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</si>
  <si>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</si>
  <si>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</si>
  <si>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</si>
  <si>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</si>
  <si>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</si>
  <si>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</si>
  <si>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</si>
  <si>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</si>
  <si>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</si>
  <si>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</si>
  <si>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</si>
  <si>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</si>
  <si>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</si>
  <si>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</si>
  <si>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</si>
  <si>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</si>
  <si>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</si>
  <si>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</si>
  <si>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</si>
  <si>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</si>
  <si>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</si>
  <si>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</si>
  <si>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</si>
  <si>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</si>
  <si>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</si>
  <si>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</si>
  <si>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</si>
  <si>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</si>
  <si>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</si>
  <si>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</si>
  <si>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</si>
  <si>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</si>
  <si>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</si>
  <si>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</si>
  <si>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</si>
  <si>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</si>
  <si>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</si>
  <si>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</si>
  <si>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</si>
  <si>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</si>
  <si>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</si>
  <si>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</si>
  <si>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</si>
  <si>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</si>
  <si>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</si>
  <si>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</si>
  <si>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</si>
  <si>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</si>
  <si>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</si>
  <si>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</si>
  <si>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</si>
  <si>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</si>
  <si>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</si>
  <si>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</si>
  <si>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</si>
  <si>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</si>
  <si>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</si>
  <si>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</si>
  <si>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</si>
  <si>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</si>
  <si>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</si>
  <si>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</si>
  <si>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</si>
  <si>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</si>
  <si>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</si>
  <si>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</si>
  <si>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</si>
  <si>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</si>
  <si>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</si>
  <si>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</si>
  <si>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</si>
  <si>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</si>
  <si>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</si>
  <si>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</si>
  <si>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</si>
  <si>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</si>
  <si>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</si>
  <si>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</si>
  <si>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</si>
  <si>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</si>
  <si>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</si>
  <si>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</si>
  <si>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</si>
  <si>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</si>
  <si>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</si>
  <si>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</si>
  <si>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</si>
  <si>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</si>
  <si>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</si>
  <si>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</si>
  <si>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</si>
  <si>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</si>
  <si>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</si>
  <si>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</si>
  <si>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</si>
  <si>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</si>
  <si>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</si>
  <si>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</si>
  <si>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</si>
  <si>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</si>
  <si>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</si>
  <si>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</si>
  <si>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</si>
  <si>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</si>
  <si>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</si>
  <si>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</si>
  <si>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</si>
  <si>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</si>
  <si>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</si>
  <si>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</si>
  <si>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</si>
  <si>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</si>
  <si>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</si>
  <si>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</si>
  <si>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</si>
  <si>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</si>
  <si>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</si>
  <si>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</si>
  <si>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</si>
  <si>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</si>
  <si>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</si>
  <si>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</si>
  <si>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</si>
  <si>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</si>
  <si>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</si>
  <si>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</si>
  <si>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</si>
  <si>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</si>
  <si>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</si>
  <si>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</si>
  <si>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</si>
  <si>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</si>
  <si>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</si>
  <si>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</si>
  <si>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</si>
  <si>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</si>
  <si>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</si>
  <si>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</si>
  <si>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</si>
  <si>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</si>
  <si>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</si>
  <si>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</si>
  <si>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</si>
  <si>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</si>
  <si>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</si>
  <si>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</si>
  <si>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</si>
  <si>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</si>
  <si>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</si>
  <si>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</si>
  <si>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</si>
  <si>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</si>
  <si>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</si>
  <si>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</si>
  <si>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</si>
  <si>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</si>
  <si>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</si>
  <si>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</si>
  <si>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</si>
  <si>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</si>
  <si>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</si>
  <si>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</si>
  <si>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</si>
  <si>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</si>
  <si>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</si>
  <si>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</si>
  <si>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</si>
  <si>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</si>
  <si>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</si>
  <si>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</si>
  <si>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</si>
  <si>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</si>
  <si>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</si>
  <si>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</si>
  <si>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</si>
  <si>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</si>
  <si>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</si>
  <si>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</si>
  <si>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</si>
  <si>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</si>
  <si>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</si>
  <si>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</si>
  <si>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</si>
  <si>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</si>
  <si>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</si>
  <si>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</si>
  <si>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</si>
  <si>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</si>
  <si>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</si>
  <si>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</si>
  <si>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</si>
  <si>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</si>
  <si>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</si>
  <si>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</si>
  <si>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</si>
  <si>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</si>
  <si>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</si>
  <si>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</si>
  <si>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</si>
  <si>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</si>
  <si>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</si>
  <si>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</si>
  <si>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</si>
  <si>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</si>
  <si>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</si>
  <si>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</si>
  <si>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</si>
  <si>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</si>
  <si>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</si>
  <si>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</si>
  <si>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</si>
  <si>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</si>
  <si>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</si>
  <si>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</si>
  <si>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</si>
  <si>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</si>
  <si>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</si>
  <si>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</si>
  <si>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</si>
  <si>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</si>
  <si>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</si>
  <si>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</si>
  <si>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</si>
  <si>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</si>
  <si>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</si>
  <si>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</si>
  <si>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</si>
  <si>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</si>
  <si>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</si>
  <si>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</si>
  <si>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</si>
  <si>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</si>
  <si>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</si>
  <si>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</si>
  <si>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</si>
  <si>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</si>
  <si>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</si>
  <si>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</si>
  <si>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</si>
  <si>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</si>
  <si>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</si>
  <si>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</si>
  <si>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</si>
  <si>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</si>
  <si>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</si>
  <si>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</si>
  <si>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</si>
  <si>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</si>
  <si>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</si>
  <si>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</si>
  <si>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</si>
  <si>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</si>
  <si>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</si>
  <si>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</si>
  <si>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</si>
  <si>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</si>
  <si>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</si>
  <si>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</si>
  <si>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</si>
  <si>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</si>
  <si>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</si>
  <si>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</si>
  <si>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</si>
  <si>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</si>
  <si>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</si>
  <si>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</si>
  <si>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</si>
  <si>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</si>
  <si>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</si>
  <si>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</si>
  <si>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</si>
  <si>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</si>
  <si>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</si>
  <si>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</si>
  <si>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</si>
  <si>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</si>
  <si>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</si>
  <si>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</si>
  <si>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</si>
  <si>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</si>
  <si>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</si>
  <si>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</si>
  <si>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</si>
  <si>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</si>
  <si>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</si>
  <si>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</si>
  <si>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</si>
  <si>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</si>
  <si>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</si>
  <si>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</si>
  <si>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</si>
  <si>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</si>
  <si>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</si>
  <si>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</si>
  <si>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</si>
  <si>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</si>
  <si>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</si>
  <si>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</si>
  <si>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</si>
  <si>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</si>
  <si>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</si>
  <si>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</si>
  <si>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</si>
  <si>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</si>
  <si>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</si>
  <si>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</si>
  <si>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</si>
  <si>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</si>
  <si>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</si>
  <si>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</si>
  <si>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</si>
  <si>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</si>
  <si>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</si>
  <si>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</si>
  <si>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</si>
  <si>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</si>
  <si>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</si>
  <si>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</si>
  <si>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</si>
  <si>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</si>
  <si>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</si>
  <si>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</si>
  <si>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</si>
  <si>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</si>
  <si>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</si>
  <si>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</si>
  <si>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</si>
  <si>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</si>
  <si>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</si>
  <si>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</si>
  <si>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</si>
  <si>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</si>
  <si>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</si>
  <si>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</si>
  <si>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</si>
  <si>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</si>
  <si>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</si>
  <si>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</si>
  <si>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</si>
  <si>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</si>
  <si>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</si>
  <si>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</si>
  <si>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</si>
  <si>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</si>
  <si>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</si>
  <si>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</si>
  <si>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</si>
  <si>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</si>
  <si>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</si>
  <si>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</si>
  <si>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</si>
  <si>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</si>
  <si>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</si>
  <si>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</si>
  <si>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</si>
  <si>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</si>
  <si>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</si>
  <si>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</si>
  <si>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</si>
  <si>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</si>
  <si>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</si>
  <si>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</si>
  <si>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</si>
  <si>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</si>
  <si>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</si>
  <si>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</si>
  <si>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</si>
  <si>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</si>
  <si>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</si>
  <si>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</si>
  <si>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</si>
  <si>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</si>
  <si>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</si>
  <si>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</si>
  <si>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</si>
  <si>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</si>
  <si>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</si>
  <si>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</si>
  <si>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</si>
  <si>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</si>
  <si>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</si>
  <si>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</si>
  <si>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</si>
  <si>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</si>
  <si>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</si>
  <si>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</si>
  <si>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</si>
  <si>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</si>
  <si>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</si>
  <si>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</si>
  <si>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</si>
  <si>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</si>
  <si>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</si>
  <si>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</si>
  <si>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</si>
  <si>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</si>
  <si>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</si>
  <si>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</si>
  <si>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</si>
  <si>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</si>
  <si>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</si>
  <si>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</si>
  <si>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</si>
  <si>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</si>
  <si>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</si>
  <si>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</si>
  <si>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</si>
  <si>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</si>
  <si>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</si>
  <si>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</si>
  <si>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</si>
  <si>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</si>
  <si>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</si>
  <si>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</si>
  <si>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</si>
  <si>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</si>
  <si>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</si>
  <si>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</si>
  <si>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</si>
  <si>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</si>
  <si>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</si>
  <si>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</si>
  <si>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</si>
  <si>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</si>
  <si>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</si>
  <si>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</si>
  <si>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</si>
  <si>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</si>
  <si>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</si>
  <si>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</si>
  <si>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</si>
  <si>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</si>
  <si>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</si>
  <si>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</si>
  <si>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</si>
  <si>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</si>
  <si>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</si>
  <si>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</si>
  <si>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</si>
  <si>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</si>
  <si>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</si>
  <si>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</si>
  <si>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</si>
  <si>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</si>
  <si>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</si>
  <si>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</si>
  <si>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</si>
  <si>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</si>
  <si>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</si>
  <si>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</si>
  <si>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</si>
  <si>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</si>
  <si>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</si>
  <si>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</si>
  <si>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</si>
  <si>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</si>
  <si>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</si>
  <si>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</si>
  <si>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</si>
  <si>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</si>
  <si>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</si>
  <si>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</si>
  <si>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</si>
  <si>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</si>
  <si>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</si>
  <si>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</si>
  <si>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</si>
  <si>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</si>
  <si>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</si>
  <si>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</si>
  <si>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</si>
  <si>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</si>
  <si>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</si>
  <si>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</si>
  <si>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</si>
  <si>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</si>
  <si>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</si>
  <si>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</si>
  <si>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</si>
  <si>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</si>
  <si>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</si>
  <si>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</si>
  <si>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</si>
  <si>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</si>
  <si>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</si>
  <si>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</si>
  <si>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</si>
  <si>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</si>
  <si>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</si>
  <si>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</si>
  <si>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</si>
  <si>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</si>
  <si>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</si>
  <si>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</si>
  <si>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</si>
  <si>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</si>
  <si>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</si>
  <si>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</si>
  <si>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</si>
  <si>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</si>
  <si>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</si>
  <si>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</si>
  <si>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</si>
  <si>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</si>
  <si>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</si>
  <si>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</si>
  <si>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</si>
  <si>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</si>
  <si>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</si>
  <si>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</si>
  <si>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</si>
  <si>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</si>
  <si>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</si>
  <si>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</si>
  <si>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</si>
  <si>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</si>
  <si>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</si>
  <si>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</si>
  <si>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</si>
  <si>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</si>
  <si>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</si>
  <si>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</si>
  <si>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</si>
  <si>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</si>
  <si>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</si>
  <si>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</si>
  <si>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</si>
  <si>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</si>
  <si>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</si>
  <si>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</si>
  <si>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</si>
  <si>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</si>
  <si>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</si>
  <si>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</si>
  <si>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</si>
  <si>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</si>
  <si>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</si>
  <si>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</si>
  <si>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</si>
  <si>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</si>
  <si>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</si>
  <si>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</si>
  <si>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</si>
  <si>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</si>
  <si>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</si>
  <si>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</si>
  <si>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</si>
  <si>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</si>
  <si>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</si>
  <si>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</si>
  <si>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</si>
  <si>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</si>
  <si>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</si>
  <si>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</si>
  <si>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</si>
  <si>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</si>
  <si>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</si>
  <si>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</si>
  <si>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</si>
  <si>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</si>
  <si>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</si>
  <si>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</si>
  <si>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</si>
  <si>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</si>
  <si>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</si>
  <si>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</si>
  <si>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</si>
  <si>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</si>
  <si>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</si>
  <si>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</si>
  <si>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</si>
  <si>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</si>
  <si>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</si>
  <si>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</si>
  <si>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</si>
  <si>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</si>
  <si>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</si>
  <si>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</si>
  <si>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</si>
  <si>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</si>
  <si>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</si>
  <si>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</si>
  <si>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</si>
  <si>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</si>
  <si>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</si>
  <si>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</si>
  <si>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</si>
  <si>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</si>
  <si>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</si>
  <si>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</si>
  <si>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</si>
  <si>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</si>
  <si>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</si>
  <si>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</si>
  <si>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</si>
  <si>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</si>
  <si>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</si>
  <si>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</si>
  <si>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</si>
  <si>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</si>
  <si>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</si>
  <si>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</si>
  <si>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</si>
  <si>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</si>
  <si>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</si>
  <si>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</si>
  <si>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</si>
  <si>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</si>
  <si>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</si>
  <si>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</si>
  <si>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</si>
  <si>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</si>
  <si>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</si>
  <si>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</si>
  <si>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</si>
  <si>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</si>
  <si>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</si>
  <si>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</si>
  <si>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</si>
  <si>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</si>
  <si>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</si>
  <si>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</si>
  <si>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</si>
  <si>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</si>
  <si>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</si>
  <si>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</si>
  <si>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</si>
  <si>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</si>
  <si>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</si>
  <si>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</si>
  <si>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</si>
  <si>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</si>
  <si>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</si>
  <si>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</si>
  <si>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</si>
  <si>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</si>
  <si>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</si>
  <si>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</si>
  <si>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</si>
  <si>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</si>
  <si>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</si>
  <si>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</si>
  <si>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</si>
  <si>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</si>
  <si>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</si>
  <si>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</si>
  <si>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</si>
  <si>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</si>
  <si>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</si>
  <si>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</si>
  <si>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</si>
  <si>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</si>
  <si>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</si>
  <si>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</si>
  <si>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</si>
  <si>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</si>
  <si>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</si>
  <si>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</si>
  <si>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</si>
  <si>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</si>
  <si>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</si>
  <si>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</si>
  <si>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</si>
  <si>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</si>
  <si>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</si>
  <si>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</si>
  <si>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</si>
  <si>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</si>
  <si>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</si>
  <si>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</si>
  <si>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</si>
  <si>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</si>
  <si>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</si>
  <si>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</si>
  <si>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</si>
  <si>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</si>
  <si>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</si>
  <si>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</si>
  <si>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</si>
  <si>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</si>
  <si>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</si>
  <si>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</si>
  <si>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</si>
  <si>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</si>
  <si>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</si>
  <si>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</si>
  <si>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</si>
  <si>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</si>
  <si>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</si>
  <si>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</si>
  <si>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</si>
  <si>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</si>
  <si>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</si>
  <si>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</si>
  <si>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</si>
  <si>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</si>
  <si>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</si>
  <si>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</si>
  <si>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</si>
  <si>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</si>
  <si>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</si>
  <si>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</si>
  <si>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</si>
  <si>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</si>
  <si>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</si>
  <si>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</si>
  <si>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</si>
  <si>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</si>
  <si>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</si>
  <si>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</si>
  <si>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</si>
  <si>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</si>
  <si>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</si>
  <si>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</si>
  <si>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</si>
  <si>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</si>
  <si>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</si>
  <si>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</si>
  <si>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</si>
  <si>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</si>
  <si>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</si>
  <si>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</si>
  <si>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</si>
  <si>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</si>
  <si>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</si>
  <si>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</si>
  <si>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</si>
  <si>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</si>
  <si>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</si>
  <si>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</si>
  <si>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</si>
  <si>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</si>
  <si>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</si>
  <si>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</si>
  <si>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</si>
  <si>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</si>
  <si>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</si>
  <si>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</si>
  <si>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</si>
  <si>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</si>
  <si>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</si>
  <si>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</si>
  <si>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</si>
  <si>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</si>
  <si>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</si>
  <si>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</si>
  <si>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</si>
  <si>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</si>
  <si>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</si>
  <si>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</si>
  <si>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</si>
  <si>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</si>
  <si>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</si>
  <si>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</si>
  <si>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</si>
  <si>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</si>
  <si>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</si>
  <si>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</si>
  <si>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</si>
  <si>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</si>
  <si>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</si>
  <si>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</si>
  <si>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</si>
  <si>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</si>
  <si>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</si>
  <si>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</si>
  <si>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</si>
  <si>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</si>
  <si>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</si>
  <si>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</si>
  <si>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</si>
  <si>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</si>
  <si>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</si>
  <si>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</si>
  <si>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</si>
  <si>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</si>
  <si>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</si>
  <si>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</si>
  <si>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</si>
  <si>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</si>
  <si>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</si>
  <si>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</si>
  <si>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</si>
  <si>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</si>
  <si>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</si>
  <si>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</si>
  <si>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</si>
  <si>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</si>
  <si>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</si>
  <si>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</si>
  <si>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</si>
  <si>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</si>
  <si>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</si>
  <si>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</si>
  <si>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</si>
  <si>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</si>
  <si>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</si>
  <si>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</si>
  <si>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</si>
  <si>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</si>
  <si>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</si>
  <si>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</si>
  <si>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</si>
  <si>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</si>
  <si>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</si>
  <si>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</si>
  <si>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</si>
  <si>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</si>
  <si>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</si>
  <si>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</si>
  <si>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</si>
  <si>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</si>
  <si>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</si>
  <si>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</si>
  <si>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</si>
  <si>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</si>
  <si>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</si>
  <si>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</si>
  <si>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</si>
  <si>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</si>
  <si>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</si>
  <si>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</si>
  <si>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</si>
  <si>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</si>
  <si>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</si>
  <si>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</si>
  <si>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</si>
  <si>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</si>
  <si>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</si>
  <si>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</si>
  <si>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</si>
  <si>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</si>
  <si>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</si>
  <si>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</si>
  <si>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</si>
  <si>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</si>
  <si>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</si>
  <si>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</si>
  <si>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</si>
  <si>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</si>
  <si>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</si>
  <si>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</si>
  <si>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</si>
  <si>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</si>
  <si>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</si>
  <si>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</si>
  <si>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</si>
  <si>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</si>
  <si>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</si>
  <si>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</si>
  <si>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</si>
  <si>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</si>
  <si>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</si>
  <si>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</si>
  <si>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</si>
  <si>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</si>
  <si>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</si>
  <si>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</si>
  <si>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</si>
  <si>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</si>
  <si>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</si>
  <si>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</si>
  <si>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</si>
  <si>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</si>
  <si>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</si>
  <si>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</si>
  <si>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</si>
  <si>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</si>
  <si>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</si>
  <si>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</si>
  <si>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</si>
  <si>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</si>
  <si>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</si>
  <si>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</si>
  <si>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</si>
  <si>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</si>
  <si>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</si>
  <si>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</si>
  <si>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</si>
  <si>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</si>
  <si>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</si>
  <si>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</si>
  <si>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</si>
  <si>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</si>
  <si>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</si>
  <si>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</si>
  <si>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</si>
  <si>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</si>
  <si>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</si>
  <si>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</si>
  <si>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</si>
  <si>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</si>
  <si>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</si>
  <si>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</si>
  <si>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</si>
  <si>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</si>
  <si>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</si>
  <si>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</si>
  <si>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</si>
  <si>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</si>
  <si>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</si>
  <si>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</si>
  <si>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</si>
  <si>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</si>
  <si>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</si>
  <si>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</si>
  <si>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</si>
  <si>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</si>
  <si>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</si>
  <si>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</si>
  <si>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</si>
  <si>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</si>
  <si>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</si>
  <si>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</si>
  <si>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</si>
  <si>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</si>
  <si>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</si>
  <si>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</si>
  <si>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</si>
  <si>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</si>
  <si>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</si>
  <si>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</si>
  <si>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</si>
  <si>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</si>
  <si>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</si>
  <si>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</si>
  <si>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</si>
  <si>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</si>
  <si>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</si>
  <si>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</si>
  <si>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</si>
  <si>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</si>
  <si>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</si>
  <si>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</si>
  <si>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</si>
  <si>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</si>
  <si>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</si>
  <si>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</si>
  <si>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</si>
  <si>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</si>
  <si>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</si>
  <si>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</si>
  <si>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</si>
  <si>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</si>
  <si>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</si>
  <si>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</si>
  <si>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</si>
  <si>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</si>
  <si>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</si>
  <si>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</si>
  <si>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</si>
  <si>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</si>
  <si>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</si>
  <si>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</si>
  <si>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</si>
  <si>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</si>
  <si>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</si>
  <si>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</si>
  <si>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</si>
  <si>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</si>
  <si>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</si>
  <si>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</si>
  <si>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</si>
  <si>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</si>
  <si>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</si>
  <si>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</si>
  <si>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</si>
  <si>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</si>
  <si>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</si>
  <si>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</si>
  <si>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</si>
  <si>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</si>
  <si>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</si>
  <si>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</si>
  <si>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</si>
  <si>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</si>
  <si>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</si>
  <si>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</si>
  <si>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</si>
  <si>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</si>
  <si>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</si>
  <si>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</si>
  <si>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</si>
  <si>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</si>
  <si>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</si>
  <si>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</si>
  <si>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</si>
  <si>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</si>
  <si>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</si>
  <si>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</si>
  <si>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</si>
  <si>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</si>
  <si>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</si>
  <si>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</si>
  <si>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</si>
  <si>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</si>
  <si>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</si>
  <si>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</si>
  <si>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</si>
  <si>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</si>
  <si>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</si>
  <si>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</si>
  <si>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</si>
  <si>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</si>
  <si>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</si>
  <si>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</si>
  <si>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</si>
  <si>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</si>
  <si>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</si>
  <si>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</si>
  <si>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</si>
  <si>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</si>
  <si>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</si>
  <si>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</si>
  <si>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</si>
  <si>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</si>
  <si>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</si>
  <si>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</si>
  <si>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</si>
  <si>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</si>
  <si>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</si>
  <si>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</si>
  <si>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</si>
  <si>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</si>
  <si>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</si>
  <si>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</si>
  <si>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</si>
  <si>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</si>
  <si>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</si>
  <si>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</si>
  <si>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</si>
  <si>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</si>
  <si>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</si>
  <si>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</si>
  <si>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</si>
  <si>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</si>
  <si>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</si>
  <si>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</si>
  <si>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</si>
  <si>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</si>
  <si>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</si>
  <si>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</si>
  <si>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</si>
  <si>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</si>
  <si>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</si>
  <si>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</si>
  <si>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</si>
  <si>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</si>
  <si>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</si>
  <si>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</si>
  <si>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</si>
  <si>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</si>
  <si>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</si>
  <si>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</si>
  <si>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</si>
  <si>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</si>
  <si>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</si>
  <si>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</si>
  <si>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</si>
  <si>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</si>
  <si>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</si>
  <si>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</si>
  <si>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</si>
  <si>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</si>
  <si>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</si>
  <si>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</si>
  <si>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</si>
  <si>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</si>
  <si>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</si>
  <si>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</si>
  <si>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</si>
  <si>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</si>
  <si>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</si>
  <si>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</si>
  <si>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</si>
  <si>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</si>
  <si>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</si>
  <si>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</si>
  <si>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</si>
  <si>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</si>
  <si>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</si>
  <si>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</si>
  <si>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</si>
  <si>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</si>
  <si>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</si>
  <si>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</si>
  <si>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</si>
  <si>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</si>
  <si>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</si>
  <si>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</si>
  <si>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</si>
  <si>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</si>
  <si>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</si>
  <si>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</si>
  <si>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</si>
  <si>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</si>
  <si>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</si>
  <si>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</si>
  <si>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</si>
  <si>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</si>
  <si>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</si>
  <si>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</si>
  <si>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</si>
  <si>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</si>
  <si>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</si>
  <si>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</si>
  <si>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</si>
  <si>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</si>
  <si>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</si>
  <si>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</si>
  <si>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</si>
  <si>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</si>
  <si>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</si>
  <si>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</si>
  <si>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</si>
  <si>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</si>
  <si>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</si>
  <si>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</si>
  <si>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</si>
  <si>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</si>
  <si>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</si>
  <si>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</si>
  <si>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</si>
  <si>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</si>
  <si>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</si>
  <si>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</si>
  <si>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</si>
  <si>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</si>
  <si>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</si>
  <si>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</si>
  <si>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</si>
  <si>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</si>
  <si>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</si>
  <si>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</si>
  <si>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</si>
  <si>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</si>
  <si>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</si>
  <si>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</si>
  <si>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</si>
  <si>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</si>
  <si>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</si>
  <si>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</si>
  <si>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</si>
  <si>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</si>
  <si>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</si>
  <si>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</si>
  <si>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</si>
  <si>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</si>
  <si>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</si>
  <si>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</si>
  <si>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</si>
  <si>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</si>
  <si>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</si>
  <si>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</si>
  <si>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</si>
  <si>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</si>
  <si>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</si>
  <si>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</si>
  <si>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</si>
  <si>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</si>
  <si>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</si>
  <si>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</si>
  <si>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</si>
  <si>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</si>
  <si>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</si>
  <si>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</si>
  <si>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</si>
  <si>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</si>
  <si>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</si>
  <si>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</si>
  <si>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</si>
  <si>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</si>
  <si>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</si>
  <si>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</si>
  <si>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</si>
  <si>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</si>
  <si>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</si>
  <si>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</si>
  <si>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</si>
  <si>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</si>
  <si>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</si>
  <si>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</si>
  <si>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</si>
  <si>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</si>
  <si>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</si>
  <si>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</si>
  <si>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</si>
  <si>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</si>
  <si>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</si>
  <si>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</si>
  <si>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</si>
  <si>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</si>
  <si>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</si>
  <si>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</si>
  <si>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</si>
  <si>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</si>
  <si>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</si>
  <si>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</si>
  <si>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</si>
  <si>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</si>
  <si>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</si>
  <si>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</si>
  <si>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</si>
  <si>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</si>
  <si>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</si>
  <si>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</si>
  <si>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</si>
  <si>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</si>
  <si>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</si>
  <si>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</si>
  <si>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</si>
  <si>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</si>
  <si>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</si>
  <si>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</si>
  <si>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</si>
  <si>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</si>
  <si>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</si>
  <si>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</si>
  <si>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</si>
  <si>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</si>
  <si>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</si>
  <si>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</si>
  <si>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</si>
  <si>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</si>
  <si>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</si>
  <si>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</si>
  <si>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</si>
  <si>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</si>
  <si>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</si>
  <si>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</si>
  <si>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</si>
  <si>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</si>
  <si>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</si>
  <si>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</si>
  <si>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</si>
  <si>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</si>
  <si>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</si>
  <si>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</si>
  <si>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</si>
  <si>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</si>
  <si>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</si>
  <si>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</si>
  <si>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</si>
  <si>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</si>
  <si>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</si>
  <si>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</si>
  <si>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</si>
  <si>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</si>
  <si>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</si>
  <si>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</si>
  <si>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</si>
  <si>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</si>
  <si>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</si>
  <si>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</si>
  <si>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</si>
  <si>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</si>
  <si>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</si>
  <si>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</si>
  <si>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</si>
  <si>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</si>
  <si>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</si>
  <si>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</si>
  <si>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</si>
  <si>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</si>
  <si>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</si>
  <si>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</si>
  <si>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</si>
  <si>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</si>
  <si>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</si>
  <si>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</si>
  <si>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</si>
  <si>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</si>
  <si>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</si>
  <si>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</si>
  <si>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</si>
  <si>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</si>
  <si>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</si>
  <si>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</si>
  <si>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</si>
  <si>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</si>
  <si>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</si>
  <si>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</si>
  <si>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</si>
  <si>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</si>
  <si>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</si>
  <si>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</si>
  <si>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</si>
  <si>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</si>
  <si>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</si>
  <si>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</si>
  <si>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</si>
  <si>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</si>
  <si>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</si>
  <si>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</si>
  <si>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</si>
  <si>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</si>
  <si>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</si>
  <si>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</si>
  <si>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</si>
  <si>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</si>
  <si>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</si>
  <si>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</si>
  <si>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</si>
  <si>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</si>
  <si>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</si>
  <si>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</si>
  <si>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</si>
  <si>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</si>
  <si>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</si>
  <si>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</si>
  <si>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</si>
  <si>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</si>
  <si>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</si>
  <si>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</si>
  <si>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</si>
  <si>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</si>
  <si>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</si>
  <si>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</si>
  <si>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</si>
  <si>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</si>
  <si>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</si>
  <si>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</si>
  <si>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</si>
  <si>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</si>
  <si>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</si>
  <si>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</si>
  <si>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</si>
  <si>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</si>
  <si>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</si>
  <si>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</si>
  <si>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</si>
  <si>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</si>
  <si>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</si>
  <si>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</si>
  <si>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</si>
  <si>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</si>
  <si>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</si>
  <si>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</si>
  <si>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</si>
  <si>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</si>
  <si>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</si>
  <si>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</si>
  <si>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</si>
  <si>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</si>
  <si>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</si>
  <si>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</si>
  <si>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</si>
  <si>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</si>
  <si>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</si>
  <si>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</si>
  <si>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</si>
  <si>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</si>
  <si>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</si>
  <si>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</si>
  <si>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</si>
  <si>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</si>
  <si>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</si>
  <si>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</si>
  <si>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</si>
  <si>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</si>
  <si>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</si>
  <si>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</si>
  <si>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</si>
  <si>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</si>
  <si>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</si>
  <si>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</si>
  <si>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</si>
  <si>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</si>
  <si>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</si>
  <si>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</si>
  <si>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</si>
  <si>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</si>
  <si>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</si>
  <si>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</si>
  <si>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</si>
  <si>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</si>
  <si>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</si>
  <si>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</si>
  <si>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</si>
  <si>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</si>
  <si>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</si>
  <si>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</si>
  <si>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</si>
  <si>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</si>
  <si>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</si>
  <si>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</si>
  <si>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</si>
  <si>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</si>
  <si>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</si>
  <si>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</si>
  <si>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</si>
  <si>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</si>
  <si>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</si>
  <si>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</si>
  <si>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</si>
  <si>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</si>
  <si>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</si>
  <si>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</si>
  <si>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</si>
  <si>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</si>
  <si>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</si>
  <si>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</si>
  <si>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</si>
  <si>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</si>
  <si>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</si>
  <si>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</si>
  <si>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</si>
  <si>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</si>
  <si>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</si>
  <si>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</si>
  <si>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</si>
  <si>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</si>
  <si>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</si>
  <si>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</si>
  <si>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</si>
  <si>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</si>
  <si>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</si>
  <si>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</si>
  <si>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</si>
  <si>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</si>
  <si>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</si>
  <si>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</si>
  <si>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</si>
  <si>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</si>
  <si>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</si>
  <si>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</si>
  <si>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</si>
  <si>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</si>
  <si>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</si>
  <si>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</si>
  <si>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</si>
  <si>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</si>
  <si>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</si>
  <si>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</si>
  <si>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</si>
  <si>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</si>
  <si>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</si>
  <si>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</si>
  <si>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</si>
  <si>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</si>
  <si>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</si>
  <si>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</si>
  <si>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</si>
  <si>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</si>
  <si>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</si>
  <si>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</si>
  <si>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</si>
  <si>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</si>
  <si>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</si>
  <si>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</si>
  <si>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</si>
  <si>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</si>
  <si>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</si>
  <si>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</si>
  <si>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</si>
  <si>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</si>
  <si>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</si>
  <si>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</si>
  <si>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</si>
  <si>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</si>
  <si>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</si>
  <si>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</si>
  <si>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</si>
  <si>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</si>
  <si>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</si>
  <si>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</si>
  <si>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</si>
  <si>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</si>
  <si>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</si>
  <si>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</si>
  <si>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</si>
  <si>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</si>
  <si>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</si>
  <si>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</si>
  <si>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</si>
  <si>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</si>
  <si>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</si>
  <si>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</si>
  <si>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</si>
  <si>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</si>
  <si>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</si>
  <si>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</si>
  <si>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</si>
  <si>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</si>
  <si>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</si>
  <si>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</si>
  <si>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</si>
  <si>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</si>
  <si>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</si>
  <si>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</si>
  <si>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</si>
  <si>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</si>
  <si>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</si>
  <si>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</si>
  <si>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</si>
  <si>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</si>
  <si>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</si>
  <si>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</si>
  <si>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</si>
  <si>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</si>
  <si>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</si>
  <si>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</si>
  <si>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</si>
  <si>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</si>
  <si>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</si>
  <si>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</si>
  <si>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</si>
  <si>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</si>
  <si>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</si>
  <si>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</si>
  <si>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</si>
  <si>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</si>
  <si>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</si>
  <si>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</si>
  <si>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</si>
  <si>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</si>
  <si>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</si>
  <si>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</si>
  <si>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</si>
  <si>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</si>
  <si>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</si>
  <si>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</si>
  <si>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</si>
  <si>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</si>
  <si>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</si>
  <si>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</si>
  <si>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</si>
  <si>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</si>
  <si>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</si>
  <si>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</si>
  <si>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</si>
  <si>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</si>
  <si>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</si>
  <si>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</si>
  <si>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</si>
  <si>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</si>
  <si>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</si>
  <si>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</si>
  <si>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</si>
  <si>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</si>
  <si>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</si>
  <si>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</si>
  <si>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</si>
  <si>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</si>
  <si>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</si>
  <si>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</si>
  <si>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</si>
  <si>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</si>
  <si>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</si>
  <si>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</si>
  <si>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</si>
  <si>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</si>
  <si>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</si>
  <si>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</si>
  <si>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</si>
  <si>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</si>
  <si>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</si>
  <si>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</si>
  <si>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</si>
  <si>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</si>
  <si>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</si>
  <si>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</si>
  <si>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</si>
  <si>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</si>
  <si>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</si>
  <si>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</si>
  <si>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</si>
  <si>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</si>
  <si>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</si>
  <si>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</si>
  <si>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</si>
  <si>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</si>
  <si>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</si>
  <si>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</si>
  <si>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</si>
  <si>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</si>
  <si>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</si>
  <si>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</si>
  <si>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</si>
  <si>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</si>
  <si>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</si>
  <si>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</si>
  <si>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</si>
  <si>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</si>
  <si>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</si>
  <si>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</si>
  <si>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</si>
  <si>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</si>
  <si>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</si>
  <si>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</si>
  <si>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</si>
  <si>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</si>
  <si>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</si>
  <si>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</si>
  <si>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</si>
  <si>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</si>
  <si>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</si>
  <si>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</si>
  <si>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</si>
  <si>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</si>
  <si>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</si>
  <si>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</si>
  <si>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</si>
  <si>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</si>
  <si>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</si>
  <si>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</si>
  <si>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</si>
  <si>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</si>
  <si>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</si>
  <si>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</si>
  <si>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</si>
  <si>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</si>
  <si>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</si>
  <si>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</si>
  <si>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</si>
  <si>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</si>
  <si>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</si>
  <si>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</si>
  <si>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</si>
  <si>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</si>
  <si>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</si>
  <si>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</si>
  <si>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</si>
  <si>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</si>
  <si>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</si>
  <si>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</si>
  <si>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</si>
  <si>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</si>
  <si>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</si>
  <si>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</si>
  <si>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</si>
  <si>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</si>
  <si>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</si>
  <si>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</si>
  <si>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</si>
  <si>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</si>
  <si>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</si>
  <si>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</si>
  <si>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</si>
  <si>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</si>
  <si>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</si>
  <si>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</si>
  <si>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</si>
  <si>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</si>
  <si>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</si>
  <si>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</si>
  <si>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</si>
  <si>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</si>
  <si>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</si>
  <si>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</si>
  <si>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</si>
  <si>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</si>
  <si>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</si>
  <si>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</si>
  <si>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</si>
  <si>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</si>
  <si>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</si>
  <si>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</si>
  <si>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</si>
  <si>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</si>
  <si>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</si>
  <si>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</si>
  <si>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</si>
  <si>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</si>
  <si>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</si>
  <si>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</si>
  <si>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</si>
  <si>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</si>
  <si>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</si>
  <si>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</si>
  <si>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</si>
  <si>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</si>
  <si>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</si>
  <si>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</si>
  <si>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</si>
  <si>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</si>
  <si>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</si>
  <si>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</si>
  <si>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</si>
  <si>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</si>
  <si>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</si>
  <si>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</si>
  <si>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</si>
  <si>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</si>
  <si>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</si>
  <si>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</si>
  <si>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</si>
  <si>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</si>
  <si>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</si>
  <si>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</si>
  <si>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</si>
  <si>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</si>
  <si>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</si>
  <si>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</si>
  <si>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</si>
  <si>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</si>
  <si>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</si>
  <si>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</si>
  <si>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</si>
  <si>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</si>
  <si>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</si>
  <si>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</si>
  <si>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</si>
  <si>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</si>
  <si>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</si>
  <si>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</si>
  <si>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</si>
  <si>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</si>
  <si>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</si>
  <si>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</si>
  <si>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</si>
  <si>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</si>
  <si>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</si>
  <si>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</si>
  <si>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</si>
  <si>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</si>
  <si>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</si>
  <si>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</si>
  <si>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</si>
  <si>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</si>
  <si>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</si>
  <si>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</si>
  <si>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</si>
  <si>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</si>
  <si>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</si>
  <si>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</si>
  <si>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</si>
  <si>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</si>
  <si>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</si>
  <si>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</si>
  <si>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</si>
  <si>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</si>
  <si>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</si>
  <si>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</si>
  <si>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</si>
  <si>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</si>
  <si>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</si>
  <si>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</si>
  <si>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</si>
  <si>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</si>
  <si>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</si>
  <si>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</si>
  <si>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</si>
  <si>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</si>
  <si>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</si>
  <si>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</si>
  <si>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</si>
  <si>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</si>
  <si>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</si>
  <si>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</si>
  <si>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</si>
  <si>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</si>
  <si>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</si>
  <si>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</si>
  <si>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</si>
  <si>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</si>
  <si>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</si>
  <si>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</si>
  <si>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</si>
  <si>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</si>
  <si>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</si>
  <si>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</si>
  <si>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</si>
  <si>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</si>
  <si>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</si>
  <si>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</si>
  <si>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</si>
  <si>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</si>
  <si>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</si>
  <si>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</si>
  <si>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</si>
  <si>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</si>
  <si>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</si>
  <si>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</si>
  <si>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</si>
  <si>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</si>
  <si>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</si>
  <si>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</si>
  <si>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</si>
  <si>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</si>
  <si>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</si>
  <si>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</si>
  <si>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</si>
  <si>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</si>
  <si>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</si>
  <si>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</si>
  <si>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</si>
  <si>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</si>
  <si>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</si>
  <si>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</si>
  <si>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</si>
  <si>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</si>
  <si>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</si>
  <si>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</si>
  <si>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</si>
  <si>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</si>
  <si>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</si>
  <si>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</si>
  <si>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</si>
  <si>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</si>
  <si>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</si>
  <si>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</si>
  <si>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</si>
  <si>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</si>
  <si>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</si>
  <si>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</si>
  <si>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</si>
  <si>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</si>
  <si>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</si>
  <si>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</si>
  <si>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</si>
  <si>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</si>
  <si>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</si>
  <si>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</si>
  <si>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</si>
  <si>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</si>
  <si>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</si>
  <si>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</si>
  <si>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</si>
  <si>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</si>
  <si>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</si>
  <si>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</si>
  <si>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</si>
  <si>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</si>
  <si>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</si>
  <si>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</si>
  <si>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</si>
  <si>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</si>
  <si>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</si>
  <si>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</si>
  <si>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</si>
  <si>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</si>
  <si>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</si>
  <si>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</si>
  <si>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</si>
  <si>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</si>
  <si>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</si>
  <si>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</si>
  <si>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</si>
  <si>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</si>
  <si>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</si>
  <si>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</si>
  <si>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</si>
  <si>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</si>
  <si>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</si>
  <si>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</si>
  <si>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</si>
  <si>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</si>
  <si>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</si>
  <si>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</si>
  <si>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</si>
  <si>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</si>
  <si>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</si>
  <si>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</si>
  <si>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</si>
  <si>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</si>
  <si>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</si>
  <si>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</si>
  <si>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</si>
  <si>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</si>
  <si>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</si>
  <si>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</si>
  <si>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</si>
  <si>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</si>
  <si>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</si>
  <si>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</si>
  <si>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</si>
  <si>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</si>
  <si>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</si>
  <si>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</si>
  <si>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</si>
  <si>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</si>
  <si>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</si>
  <si>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</si>
  <si>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</si>
  <si>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</si>
  <si>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</si>
  <si>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</si>
  <si>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</si>
  <si>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</si>
  <si>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</si>
  <si>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</si>
  <si>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</si>
  <si>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</si>
  <si>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</si>
  <si>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</si>
  <si>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</si>
  <si>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</si>
  <si>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</si>
  <si>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</si>
  <si>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</si>
  <si>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</si>
  <si>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</si>
  <si>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</si>
  <si>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</si>
  <si>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</si>
  <si>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</si>
  <si>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</si>
  <si>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</si>
  <si>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</si>
  <si>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</si>
  <si>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</si>
  <si>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</si>
  <si>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</si>
  <si>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</si>
  <si>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</si>
  <si>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</si>
  <si>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</si>
  <si>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</si>
  <si>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</si>
  <si>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</si>
  <si>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</si>
  <si>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</si>
  <si>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</si>
  <si>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</si>
  <si>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</si>
  <si>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</si>
  <si>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</si>
  <si>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</si>
  <si>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</si>
  <si>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</si>
  <si>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</si>
  <si>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</si>
  <si>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</si>
  <si>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</si>
  <si>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</si>
  <si>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</si>
  <si>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</si>
  <si>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</si>
  <si>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</si>
  <si>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</si>
  <si>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</si>
  <si>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</si>
  <si>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</si>
  <si>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</si>
  <si>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</si>
  <si>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</si>
  <si>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</si>
  <si>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</si>
  <si>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</si>
  <si>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</si>
  <si>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</si>
  <si>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</si>
  <si>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</si>
  <si>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</si>
  <si>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</si>
  <si>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</si>
  <si>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</si>
  <si>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</si>
  <si>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</si>
  <si>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</si>
  <si>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</si>
  <si>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</si>
  <si>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</si>
  <si>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</si>
  <si>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</si>
  <si>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</si>
  <si>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</si>
  <si>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</si>
  <si>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</si>
  <si>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</si>
  <si>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</si>
  <si>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</si>
  <si>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</si>
  <si>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</si>
  <si>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</si>
  <si>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</si>
  <si>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</si>
  <si>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</si>
  <si>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</si>
  <si>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</si>
  <si>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</si>
  <si>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</si>
  <si>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</si>
  <si>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</si>
  <si>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</si>
  <si>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</si>
  <si>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</si>
  <si>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</si>
  <si>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</si>
  <si>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</si>
  <si>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</si>
  <si>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</si>
  <si>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</si>
  <si>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</si>
  <si>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</si>
  <si>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</si>
  <si>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</si>
  <si>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</si>
  <si>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</si>
  <si>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</si>
  <si>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</si>
  <si>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</si>
  <si>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</si>
  <si>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</si>
  <si>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</si>
  <si>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</si>
  <si>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</si>
  <si>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</si>
  <si>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</si>
  <si>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</si>
  <si>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</si>
  <si>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</si>
  <si>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</si>
  <si>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</si>
  <si>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</si>
  <si>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</si>
  <si>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</si>
  <si>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</si>
  <si>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</si>
  <si>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</si>
  <si>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</si>
  <si>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</si>
  <si>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</si>
  <si>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</si>
  <si>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</si>
  <si>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</si>
  <si>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</si>
  <si>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</si>
  <si>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</si>
  <si>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</si>
  <si>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</si>
  <si>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</si>
  <si>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</si>
  <si>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</si>
  <si>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</si>
  <si>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</si>
  <si>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</si>
  <si>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</si>
  <si>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</si>
  <si>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</si>
  <si>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</si>
  <si>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</si>
  <si>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</si>
  <si>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</si>
  <si>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</si>
  <si>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</si>
  <si>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</si>
  <si>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</si>
  <si>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</si>
  <si>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</si>
  <si>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</si>
  <si>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</si>
  <si>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</si>
  <si>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</si>
  <si>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</si>
  <si>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</si>
  <si>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</si>
  <si>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</si>
  <si>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</si>
  <si>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</si>
  <si>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</si>
  <si>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</si>
  <si>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</si>
  <si>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</si>
  <si>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</si>
  <si>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</si>
  <si>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</si>
  <si>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</si>
  <si>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</si>
  <si>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</si>
  <si>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</si>
  <si>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</si>
  <si>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</si>
  <si>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</si>
  <si>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</si>
  <si>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</si>
  <si>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</si>
  <si>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</si>
  <si>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</si>
  <si>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</si>
  <si>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</si>
  <si>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</si>
  <si>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</si>
  <si>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</si>
  <si>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</si>
  <si>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</si>
  <si>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</si>
  <si>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</si>
  <si>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</si>
  <si>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</si>
  <si>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</si>
  <si>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</si>
  <si>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</si>
  <si>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</si>
  <si>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</si>
  <si>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</si>
  <si>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</si>
  <si>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</si>
  <si>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</si>
  <si>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</si>
  <si>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</si>
  <si>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</si>
  <si>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</si>
  <si>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</si>
  <si>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</si>
  <si>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</si>
  <si>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</si>
  <si>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</si>
  <si>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</si>
  <si>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</si>
  <si>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</si>
  <si>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</si>
  <si>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</si>
  <si>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</si>
  <si>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</si>
  <si>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</si>
  <si>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</si>
  <si>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</si>
  <si>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</si>
  <si>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</si>
  <si>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</si>
  <si>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</si>
  <si>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</si>
  <si>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</si>
  <si>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</si>
  <si>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</si>
  <si>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</si>
  <si>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</si>
  <si>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</si>
  <si>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</si>
  <si>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</si>
  <si>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</si>
  <si>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</si>
  <si>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</si>
  <si>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</si>
  <si>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</si>
  <si>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</si>
  <si>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</si>
  <si>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</si>
  <si>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</si>
  <si>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</si>
  <si>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</si>
  <si>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</si>
  <si>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</si>
  <si>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</si>
  <si>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</si>
  <si>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</si>
  <si>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</si>
  <si>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</si>
  <si>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</si>
  <si>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</si>
  <si>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</si>
  <si>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</si>
  <si>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</si>
  <si>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</si>
  <si>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</si>
  <si>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</si>
  <si>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</si>
  <si>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</si>
  <si>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</si>
  <si>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</si>
  <si>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</si>
  <si>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</si>
  <si>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</si>
  <si>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</si>
  <si>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</si>
  <si>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</si>
  <si>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</si>
  <si>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</si>
  <si>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</si>
  <si>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</si>
  <si>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</si>
  <si>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</si>
  <si>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</si>
  <si>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</si>
  <si>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</si>
  <si>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</si>
  <si>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</si>
  <si>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</si>
  <si>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</si>
  <si>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</si>
  <si>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</si>
  <si>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</si>
  <si>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</si>
  <si>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</si>
  <si>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</si>
  <si>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</si>
  <si>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</si>
  <si>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</si>
  <si>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</si>
  <si>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</si>
  <si>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</si>
  <si>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</si>
  <si>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</si>
  <si>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</si>
  <si>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</si>
  <si>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</si>
  <si>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</si>
  <si>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</si>
  <si>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</si>
  <si>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</si>
  <si>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</si>
  <si>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</si>
  <si>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</si>
  <si>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</si>
  <si>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</si>
  <si>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</si>
  <si>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</si>
  <si>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</si>
  <si>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</si>
  <si>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</si>
  <si>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</si>
  <si>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</si>
  <si>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</si>
  <si>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</si>
  <si>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</si>
  <si>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</si>
  <si>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</si>
  <si>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</si>
  <si>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</si>
  <si>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</si>
  <si>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</si>
  <si>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</si>
  <si>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</si>
  <si>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</si>
  <si>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</si>
  <si>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</si>
  <si>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</si>
  <si>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</si>
  <si>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</si>
  <si>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</si>
  <si>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</si>
  <si>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</si>
  <si>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</si>
  <si>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</si>
  <si>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</si>
  <si>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</si>
  <si>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</si>
  <si>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</si>
  <si>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</si>
  <si>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</si>
  <si>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</si>
  <si>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</si>
  <si>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</si>
  <si>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</si>
  <si>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</si>
  <si>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</si>
  <si>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</si>
  <si>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</si>
  <si>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</si>
  <si>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</si>
  <si>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</si>
  <si>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</si>
  <si>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</si>
  <si>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</si>
  <si>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</si>
  <si>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</si>
  <si>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</si>
  <si>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</si>
  <si>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</si>
  <si>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</si>
  <si>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</si>
  <si>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</si>
  <si>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</si>
  <si>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</si>
  <si>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</si>
  <si>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</si>
  <si>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</si>
  <si>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</si>
  <si>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</si>
  <si>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</si>
  <si>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</si>
  <si>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</si>
  <si>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</si>
  <si>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</si>
  <si>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</si>
  <si>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</si>
  <si>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</si>
  <si>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</si>
  <si>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</si>
  <si>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</si>
  <si>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</si>
  <si>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</si>
  <si>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</si>
  <si>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</si>
  <si>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</si>
  <si>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</si>
  <si>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</si>
  <si>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</si>
  <si>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</si>
  <si>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</si>
  <si>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</si>
  <si>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</si>
  <si>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</si>
  <si>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</si>
  <si>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</si>
  <si>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</si>
  <si>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</si>
  <si>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</si>
  <si>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</si>
  <si>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</si>
  <si>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</si>
  <si>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</si>
  <si>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</si>
  <si>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</si>
  <si>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</si>
  <si>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</si>
  <si>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</si>
  <si>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</si>
  <si>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</si>
  <si>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</si>
  <si>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</si>
  <si>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</si>
  <si>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</si>
  <si>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</si>
  <si>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</si>
  <si>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</si>
  <si>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</si>
  <si>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</si>
  <si>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</si>
  <si>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</si>
  <si>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</si>
  <si>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</si>
  <si>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</si>
  <si>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</si>
  <si>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</si>
  <si>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</si>
  <si>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</si>
  <si>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</si>
  <si>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</si>
  <si>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</si>
  <si>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</si>
  <si>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</si>
  <si>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</si>
  <si>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</si>
  <si>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</si>
  <si>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</si>
  <si>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</si>
  <si>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</si>
  <si>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</si>
  <si>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</si>
  <si>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</si>
  <si>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</si>
  <si>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</si>
  <si>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</si>
  <si>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</si>
  <si>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</si>
  <si>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</si>
  <si>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</si>
  <si>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</si>
  <si>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</si>
  <si>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</si>
  <si>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</si>
  <si>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</si>
  <si>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</si>
  <si>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</si>
  <si>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</si>
  <si>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</si>
  <si>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</si>
  <si>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</si>
  <si>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</si>
  <si>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</si>
  <si>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</si>
  <si>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</si>
  <si>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</si>
  <si>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</si>
  <si>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</si>
  <si>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</si>
  <si>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</si>
  <si>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</si>
  <si>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</si>
  <si>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</si>
  <si>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</si>
  <si>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</si>
  <si>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</si>
  <si>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</si>
  <si>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</si>
  <si>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</si>
  <si>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</si>
  <si>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</si>
  <si>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</si>
  <si>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</si>
  <si>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</si>
  <si>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</si>
  <si>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</si>
  <si>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</si>
  <si>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</si>
  <si>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</si>
  <si>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</si>
  <si>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</si>
  <si>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</si>
  <si>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</si>
  <si>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</si>
  <si>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</si>
  <si>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</si>
  <si>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</si>
  <si>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</si>
  <si>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</si>
  <si>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</si>
  <si>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</si>
  <si>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</si>
  <si>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</si>
  <si>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</si>
  <si>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</si>
  <si>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</si>
  <si>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</si>
  <si>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</si>
  <si>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</si>
  <si>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</si>
  <si>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</si>
  <si>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</si>
  <si>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</si>
  <si>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</si>
  <si>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</si>
  <si>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</si>
  <si>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</si>
  <si>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</si>
  <si>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</si>
  <si>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</si>
  <si>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</si>
  <si>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</si>
  <si>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</si>
  <si>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</si>
  <si>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</si>
  <si>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</si>
  <si>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</si>
  <si>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</si>
  <si>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</si>
  <si>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</si>
  <si>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</si>
  <si>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</si>
  <si>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</si>
  <si>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</si>
  <si>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</si>
  <si>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</si>
  <si>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</si>
  <si>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</si>
  <si>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</si>
  <si>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</si>
  <si>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</si>
  <si>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</si>
  <si>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</si>
  <si>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</si>
  <si>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</si>
  <si>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</si>
  <si>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</si>
  <si>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</si>
  <si>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</si>
  <si>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</si>
  <si>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</si>
  <si>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</si>
  <si>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</si>
  <si>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</si>
  <si>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</si>
  <si>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</si>
  <si>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</si>
  <si>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</si>
  <si>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</si>
  <si>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</si>
  <si>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</si>
  <si>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</si>
  <si>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</si>
  <si>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</si>
  <si>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</si>
  <si>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</si>
  <si>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</si>
  <si>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</si>
  <si>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</si>
  <si>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</si>
  <si>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</si>
  <si>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</si>
  <si>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</si>
  <si>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</si>
  <si>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</si>
  <si>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</si>
  <si>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</si>
  <si>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</si>
  <si>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</si>
  <si>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</si>
  <si>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</si>
  <si>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</si>
  <si>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</si>
  <si>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</si>
  <si>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</si>
  <si>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</si>
  <si>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</si>
  <si>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</si>
  <si>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</si>
  <si>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</si>
  <si>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</si>
  <si>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</si>
  <si>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</si>
  <si>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</si>
  <si>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</si>
  <si>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</si>
  <si>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</si>
  <si>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</si>
  <si>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</si>
  <si>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</si>
  <si>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</si>
  <si>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</si>
  <si>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</si>
  <si>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</si>
  <si>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</si>
  <si>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</si>
  <si>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</si>
  <si>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</si>
  <si>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</si>
  <si>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</si>
  <si>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</si>
  <si>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</si>
  <si>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</si>
  <si>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</si>
  <si>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</si>
  <si>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</si>
  <si>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</si>
  <si>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</si>
  <si>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</si>
  <si>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</si>
  <si>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</si>
  <si>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</si>
  <si>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</si>
  <si>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</si>
  <si>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</si>
  <si>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</si>
  <si>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</si>
  <si>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</si>
  <si>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</si>
  <si>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</si>
  <si>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</si>
  <si>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</si>
  <si>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</si>
  <si>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</si>
  <si>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</si>
  <si>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</si>
  <si>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</si>
  <si>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</si>
  <si>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</si>
  <si>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</si>
  <si>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</si>
  <si>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</si>
  <si>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</si>
  <si>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</si>
  <si>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</si>
  <si>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</si>
  <si>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</si>
  <si>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</si>
  <si>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</si>
  <si>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</si>
  <si>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</si>
  <si>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</si>
  <si>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</si>
  <si>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</si>
  <si>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</si>
  <si>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</si>
  <si>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</si>
  <si>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</si>
  <si>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</si>
  <si>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</si>
  <si>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</si>
  <si>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</si>
  <si>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</si>
  <si>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</si>
  <si>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</si>
  <si>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</si>
  <si>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</si>
  <si>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</si>
  <si>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</si>
  <si>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</si>
  <si>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</si>
  <si>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</si>
  <si>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</si>
  <si>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</si>
  <si>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</si>
  <si>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</si>
  <si>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</si>
  <si>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</si>
  <si>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</si>
  <si>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</si>
  <si>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</si>
  <si>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</si>
  <si>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</si>
  <si>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</si>
  <si>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</si>
  <si>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</si>
  <si>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</si>
  <si>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</si>
  <si>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</si>
  <si>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</si>
  <si>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</si>
  <si>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</si>
  <si>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</si>
  <si>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</si>
  <si>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</si>
  <si>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</si>
  <si>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</si>
  <si>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</si>
  <si>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</si>
  <si>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</si>
  <si>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</si>
  <si>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</si>
  <si>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</si>
  <si>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</si>
  <si>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</si>
  <si>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</si>
  <si>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</si>
  <si>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</si>
  <si>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</si>
  <si>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</si>
  <si>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</si>
  <si>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</si>
  <si>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</si>
  <si>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</si>
  <si>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</si>
  <si>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</si>
  <si>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</si>
  <si>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</si>
  <si>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</si>
  <si>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</si>
  <si>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</si>
  <si>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</si>
  <si>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</si>
  <si>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</si>
  <si>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</si>
  <si>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</si>
  <si>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</si>
  <si>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</si>
  <si>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</si>
  <si>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</si>
  <si>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</si>
  <si>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</si>
  <si>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</si>
  <si>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</si>
  <si>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</si>
  <si>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</si>
  <si>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</si>
  <si>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</si>
  <si>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</si>
  <si>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</si>
  <si>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</si>
  <si>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</si>
  <si>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</si>
  <si>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</si>
  <si>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</si>
  <si>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</si>
  <si>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</si>
  <si>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</si>
  <si>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</si>
  <si>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</si>
  <si>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</si>
  <si>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</si>
  <si>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</si>
  <si>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</si>
  <si>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</si>
  <si>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</si>
  <si>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</si>
  <si>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</si>
  <si>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</si>
  <si>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</si>
  <si>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</si>
  <si>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</si>
  <si>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</si>
  <si>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</si>
  <si>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</si>
  <si>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</si>
  <si>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</si>
  <si>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</si>
  <si>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</si>
  <si>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</si>
  <si>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</si>
  <si>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</si>
  <si>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</si>
  <si>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</si>
  <si>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</si>
  <si>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</si>
  <si>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</si>
  <si>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</si>
  <si>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</si>
  <si>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</si>
  <si>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</si>
  <si>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</si>
  <si>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</si>
  <si>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</si>
  <si>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</si>
  <si>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</si>
  <si>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</si>
  <si>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</si>
  <si>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</si>
  <si>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</si>
  <si>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</si>
  <si>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</si>
  <si>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</si>
  <si>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</si>
  <si>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</si>
  <si>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</si>
  <si>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</si>
  <si>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</si>
  <si>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</si>
  <si>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</si>
  <si>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</si>
  <si>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</si>
  <si>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</si>
  <si>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</si>
  <si>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</si>
  <si>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</si>
  <si>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</si>
  <si>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</si>
  <si>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</si>
  <si>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</si>
  <si>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</si>
  <si>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</si>
  <si>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</si>
  <si>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</si>
  <si>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</si>
  <si>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</si>
  <si>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</si>
  <si>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</si>
  <si>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</si>
  <si>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</si>
  <si>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</si>
  <si>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</si>
  <si>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</si>
  <si>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</si>
  <si>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</si>
  <si>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</si>
  <si>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</si>
  <si>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</si>
  <si>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</si>
  <si>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</si>
  <si>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</si>
  <si>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</si>
  <si>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</si>
  <si>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</si>
  <si>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</si>
  <si>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</si>
  <si>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</si>
  <si>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</si>
  <si>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</si>
  <si>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</si>
  <si>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</si>
  <si>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</si>
  <si>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</si>
  <si>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</si>
  <si>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</si>
  <si>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</si>
  <si>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</si>
  <si>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</si>
  <si>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</si>
  <si>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</si>
  <si>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</si>
  <si>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</si>
  <si>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</si>
  <si>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</si>
  <si>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</si>
  <si>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</si>
  <si>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</si>
  <si>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</si>
  <si>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</si>
  <si>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</si>
  <si>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</si>
  <si>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</si>
  <si>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</si>
  <si>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</si>
  <si>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</si>
  <si>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</si>
  <si>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</si>
  <si>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</si>
  <si>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</si>
  <si>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</si>
  <si>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</si>
  <si>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</si>
  <si>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</si>
  <si>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</si>
  <si>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</si>
  <si>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</si>
  <si>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</si>
  <si>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</si>
  <si>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</si>
  <si>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</si>
  <si>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</si>
  <si>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</si>
  <si>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</si>
  <si>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</si>
  <si>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</si>
  <si>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</si>
  <si>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</si>
  <si>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</si>
  <si>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</si>
  <si>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</si>
  <si>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</si>
  <si>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</si>
  <si>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</si>
  <si>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</si>
  <si>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</si>
  <si>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</si>
  <si>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</si>
  <si>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</si>
  <si>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</si>
  <si>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</si>
  <si>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</si>
  <si>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</si>
  <si>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</si>
  <si>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</si>
  <si>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</si>
  <si>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</si>
  <si>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</si>
  <si>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</si>
  <si>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</si>
  <si>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</si>
  <si>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</si>
  <si>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</si>
  <si>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</si>
  <si>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</si>
  <si>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</si>
  <si>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</si>
  <si>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</si>
  <si>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</si>
  <si>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</si>
  <si>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</si>
  <si>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</si>
  <si>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</si>
  <si>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</si>
  <si>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</si>
  <si>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</si>
  <si>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</si>
  <si>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</si>
  <si>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</si>
  <si>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</si>
  <si>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</si>
  <si>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</si>
  <si>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</si>
  <si>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</si>
  <si>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</si>
  <si>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</si>
  <si>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</si>
  <si>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</si>
  <si>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</si>
  <si>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</si>
  <si>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</si>
  <si>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</si>
  <si>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</si>
  <si>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</si>
  <si>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</si>
  <si>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</si>
  <si>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</si>
  <si>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</si>
  <si>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</si>
  <si>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</si>
  <si>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</si>
  <si>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</si>
  <si>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</si>
  <si>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</si>
  <si>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</si>
  <si>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</si>
  <si>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</si>
  <si>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</si>
  <si>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</si>
  <si>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</si>
  <si>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</si>
  <si>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</si>
  <si>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</si>
  <si>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</si>
  <si>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</si>
  <si>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</si>
  <si>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</si>
  <si>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</si>
  <si>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</si>
  <si>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</si>
  <si>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</si>
  <si>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</si>
  <si>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</si>
  <si>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</si>
  <si>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</si>
  <si>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</si>
  <si>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</si>
  <si>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</si>
  <si>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</si>
  <si>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</si>
  <si>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</si>
  <si>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</si>
  <si>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</si>
  <si>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</si>
  <si>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</si>
  <si>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</si>
  <si>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</si>
  <si>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</si>
  <si>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</si>
  <si>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</si>
  <si>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</si>
  <si>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</si>
  <si>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</si>
  <si>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</si>
  <si>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</si>
  <si>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</si>
  <si>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</si>
  <si>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</si>
  <si>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</si>
  <si>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</si>
  <si>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</si>
  <si>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</si>
  <si>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</si>
  <si>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</si>
  <si>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</si>
  <si>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</si>
  <si>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</si>
  <si>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</si>
  <si>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</si>
  <si>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</si>
  <si>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</si>
  <si>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</si>
  <si>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</si>
  <si>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</si>
  <si>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</si>
  <si>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</si>
  <si>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</si>
  <si>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</si>
  <si>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</si>
  <si>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</si>
  <si>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</si>
  <si>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</si>
  <si>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</si>
  <si>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</si>
  <si>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</si>
  <si>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</si>
  <si>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</si>
  <si>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</si>
  <si>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</si>
  <si>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</si>
  <si>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</si>
  <si>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</si>
  <si>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</si>
  <si>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</si>
  <si>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</si>
  <si>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</si>
  <si>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</si>
  <si>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</si>
  <si>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</si>
  <si>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</si>
  <si>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</si>
  <si>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</si>
  <si>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</si>
  <si>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</si>
  <si>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</si>
  <si>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</si>
  <si>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</si>
  <si>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</si>
  <si>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</si>
  <si>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</si>
  <si>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</si>
  <si>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</si>
  <si>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</si>
  <si>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</si>
  <si>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</si>
  <si>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</si>
  <si>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</si>
  <si>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</si>
  <si>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</si>
  <si>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</si>
  <si>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</si>
  <si>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</si>
  <si>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</si>
  <si>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</si>
  <si>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</si>
  <si>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</si>
  <si>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</si>
  <si>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</si>
  <si>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</si>
  <si>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</si>
  <si>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</si>
  <si>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</si>
  <si>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</si>
  <si>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</si>
  <si>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</si>
  <si>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</si>
  <si>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</si>
  <si>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</si>
  <si>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</si>
  <si>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</si>
  <si>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</si>
  <si>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</si>
  <si>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</si>
  <si>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</si>
  <si>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</si>
  <si>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</si>
  <si>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</si>
  <si>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</si>
  <si>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</si>
  <si>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</si>
  <si>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</si>
  <si>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</si>
  <si>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</si>
  <si>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</si>
  <si>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</si>
  <si>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</si>
  <si>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</si>
  <si>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</si>
  <si>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</si>
  <si>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</si>
  <si>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</si>
  <si>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</si>
  <si>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</si>
  <si>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</si>
  <si>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</si>
  <si>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</si>
  <si>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</si>
  <si>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</si>
  <si>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</si>
  <si>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</si>
  <si>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</si>
  <si>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</si>
  <si>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</si>
  <si>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</si>
  <si>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</si>
  <si>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</si>
  <si>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</si>
  <si>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</si>
  <si>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</si>
  <si>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</si>
  <si>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</si>
  <si>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</si>
  <si>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</si>
  <si>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</si>
  <si>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</si>
  <si>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</si>
  <si>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</si>
  <si>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</si>
  <si>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</si>
  <si>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</si>
  <si>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</si>
  <si>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</si>
  <si>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</si>
  <si>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</si>
  <si>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</si>
  <si>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</si>
  <si>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</si>
  <si>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</si>
  <si>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</si>
  <si>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</si>
  <si>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</si>
  <si>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</si>
  <si>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</si>
  <si>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</si>
  <si>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</si>
  <si>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</si>
  <si>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</si>
  <si>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</si>
  <si>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</si>
  <si>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</si>
  <si>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</si>
  <si>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</si>
  <si>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</si>
  <si>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</si>
  <si>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</si>
  <si>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</si>
  <si>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</si>
  <si>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</si>
  <si>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</si>
  <si>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</si>
  <si>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</si>
  <si>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</si>
  <si>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</si>
  <si>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</si>
  <si>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</si>
  <si>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</si>
  <si>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</si>
  <si>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</si>
  <si>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</si>
  <si>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</si>
  <si>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</si>
  <si>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</si>
  <si>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</si>
  <si>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</si>
  <si>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</si>
  <si>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</si>
  <si>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</si>
  <si>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</si>
  <si>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</si>
  <si>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</si>
  <si>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</si>
  <si>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</si>
  <si>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</si>
  <si>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</si>
  <si>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</si>
  <si>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</si>
  <si>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</si>
  <si>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</si>
  <si>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</si>
  <si>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</si>
  <si>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</si>
  <si>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</si>
  <si>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</si>
  <si>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</si>
  <si>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</si>
  <si>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</si>
  <si>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</si>
  <si>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</si>
  <si>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</si>
  <si>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</si>
  <si>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</si>
  <si>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</si>
  <si>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</si>
  <si>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</si>
  <si>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</si>
  <si>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</si>
  <si>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</si>
  <si>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</si>
  <si>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</si>
  <si>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</si>
  <si>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</si>
  <si>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</si>
  <si>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</si>
  <si>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</si>
  <si>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</si>
  <si>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</si>
  <si>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</si>
  <si>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</si>
  <si>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</si>
  <si>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</si>
  <si>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</si>
  <si>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</si>
  <si>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</si>
  <si>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</si>
  <si>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</si>
  <si>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</si>
  <si>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</si>
  <si>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</si>
  <si>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</si>
  <si>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</si>
  <si>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</si>
  <si>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</si>
  <si>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</si>
  <si>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</si>
  <si>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</si>
  <si>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</si>
  <si>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</si>
  <si>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</si>
  <si>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</si>
  <si>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</si>
  <si>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</si>
  <si>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</si>
  <si>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</si>
  <si>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</si>
  <si>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</si>
  <si>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</si>
  <si>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</si>
  <si>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</si>
  <si>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</si>
  <si>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</si>
  <si>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</si>
  <si>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</si>
  <si>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</si>
  <si>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</si>
  <si>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</si>
  <si>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</si>
  <si>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</si>
  <si>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</si>
  <si>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</si>
  <si>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</si>
  <si>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</si>
  <si>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</si>
  <si>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</si>
  <si>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</si>
  <si>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</si>
  <si>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</si>
  <si>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</si>
  <si>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</si>
  <si>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</si>
  <si>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</si>
  <si>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</si>
  <si>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</si>
  <si>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</si>
  <si>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</si>
  <si>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</si>
  <si>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</si>
  <si>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</si>
  <si>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</si>
  <si>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</si>
  <si>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</si>
  <si>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</si>
  <si>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</si>
  <si>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</si>
  <si>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</si>
  <si>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</si>
  <si>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</si>
  <si>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</si>
  <si>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</si>
  <si>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</si>
  <si>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</si>
  <si>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</si>
  <si>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</si>
  <si>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</si>
  <si>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</si>
  <si>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</si>
  <si>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</si>
  <si>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</si>
  <si>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</si>
  <si>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</si>
  <si>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</si>
  <si>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</si>
  <si>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</si>
  <si>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</si>
  <si>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</si>
  <si>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</si>
  <si>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</si>
  <si>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</si>
  <si>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</si>
  <si>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</si>
  <si>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</si>
  <si>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</si>
  <si>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</si>
  <si>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</si>
  <si>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</si>
  <si>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</si>
  <si>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</si>
  <si>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</si>
  <si>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</si>
  <si>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</si>
  <si>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</si>
  <si>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</si>
  <si>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</si>
  <si>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</si>
  <si>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</si>
  <si>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</si>
  <si>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</si>
  <si>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</si>
  <si>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</si>
  <si>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</si>
  <si>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</si>
  <si>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</si>
  <si>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</si>
  <si>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</si>
  <si>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</si>
  <si>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</si>
  <si>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</si>
  <si>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</si>
  <si>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</si>
  <si>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</si>
  <si>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</si>
  <si>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</si>
  <si>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</si>
  <si>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</si>
  <si>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</si>
  <si>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</si>
  <si>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</si>
  <si>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</si>
  <si>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</si>
  <si>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</si>
  <si>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</si>
  <si>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</si>
  <si>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</si>
  <si>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</si>
  <si>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</si>
  <si>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</si>
  <si>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</si>
  <si>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</si>
  <si>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</si>
  <si>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</si>
  <si>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</si>
  <si>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</si>
  <si>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</si>
  <si>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</si>
  <si>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</si>
  <si>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</si>
  <si>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</si>
  <si>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</si>
  <si>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</si>
  <si>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</si>
  <si>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</si>
  <si>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</si>
  <si>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</si>
  <si>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</si>
  <si>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</si>
  <si>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</si>
  <si>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</si>
  <si>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</si>
  <si>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</si>
  <si>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</si>
  <si>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</si>
  <si>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</si>
  <si>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</si>
  <si>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</si>
  <si>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</si>
  <si>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</si>
  <si>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</si>
  <si>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</si>
  <si>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</si>
  <si>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</si>
  <si>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</si>
  <si>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</si>
  <si>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</si>
  <si>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</si>
  <si>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</si>
  <si>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</si>
  <si>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</si>
  <si>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</si>
  <si>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</si>
  <si>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</si>
  <si>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</si>
  <si>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</si>
  <si>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</si>
  <si>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</si>
  <si>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</si>
  <si>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</si>
  <si>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</si>
  <si>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</si>
  <si>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</si>
  <si>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</si>
  <si>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</si>
  <si>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</si>
  <si>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</si>
  <si>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</si>
  <si>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</si>
  <si>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</si>
  <si>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</si>
  <si>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</si>
  <si>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</si>
  <si>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</si>
  <si>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</si>
  <si>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</si>
  <si>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</si>
  <si>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</si>
  <si>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</si>
  <si>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</si>
  <si>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</si>
  <si>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</si>
  <si>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</si>
  <si>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</si>
  <si>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</si>
  <si>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</si>
  <si>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</si>
  <si>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</si>
  <si>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</si>
  <si>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</si>
  <si>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</si>
  <si>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</si>
  <si>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</si>
  <si>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</si>
  <si>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</si>
  <si>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</si>
  <si>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</si>
  <si>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</si>
  <si>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</si>
  <si>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</si>
  <si>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</si>
  <si>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</si>
  <si>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</si>
  <si>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</si>
  <si>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</si>
  <si>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</si>
  <si>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</si>
  <si>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</si>
  <si>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</si>
  <si>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</si>
  <si>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</si>
  <si>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</si>
  <si>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</si>
  <si>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</si>
  <si>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</si>
  <si>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</si>
  <si>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</si>
  <si>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</si>
  <si>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</si>
  <si>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</si>
  <si>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</si>
  <si>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</si>
  <si>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</si>
  <si>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</si>
  <si>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</si>
  <si>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</si>
  <si>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</si>
  <si>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</si>
  <si>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</si>
  <si>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</si>
  <si>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</si>
  <si>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</si>
  <si>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</si>
  <si>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</si>
  <si>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</si>
  <si>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</si>
  <si>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</si>
  <si>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</si>
  <si>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</si>
  <si>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</si>
  <si>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</si>
  <si>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</si>
  <si>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</si>
  <si>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</si>
  <si>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</si>
  <si>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</si>
  <si>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</si>
  <si>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</si>
  <si>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</si>
  <si>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</si>
  <si>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</si>
  <si>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</si>
  <si>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</si>
  <si>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</si>
  <si>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</si>
  <si>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</si>
  <si>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</si>
  <si>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</si>
  <si>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</si>
  <si>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</si>
  <si>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</si>
  <si>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</si>
  <si>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</si>
  <si>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</si>
  <si>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</si>
  <si>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</si>
  <si>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</si>
  <si>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</si>
  <si>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</si>
  <si>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</si>
  <si>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</si>
  <si>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</si>
  <si>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</si>
  <si>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</si>
  <si>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</si>
  <si>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</si>
  <si>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</si>
  <si>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</si>
  <si>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</si>
  <si>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</si>
  <si>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</si>
  <si>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</si>
  <si>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</si>
  <si>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</si>
  <si>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</si>
  <si>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</si>
  <si>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</si>
  <si>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</si>
  <si>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</si>
  <si>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</si>
  <si>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</si>
  <si>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</si>
  <si>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</si>
  <si>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</si>
  <si>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</si>
  <si>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</si>
  <si>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</si>
  <si>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</si>
  <si>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</si>
  <si>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</si>
  <si>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</si>
  <si>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</si>
  <si>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</si>
  <si>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</si>
  <si>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</si>
  <si>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</si>
  <si>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</si>
  <si>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</si>
  <si>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</si>
  <si>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</si>
  <si>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</si>
  <si>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</si>
  <si>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</si>
  <si>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</si>
  <si>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</si>
  <si>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</si>
  <si>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</si>
  <si>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</si>
  <si>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</si>
  <si>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</si>
  <si>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</si>
  <si>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</si>
  <si>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</si>
  <si>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</si>
  <si>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</si>
  <si>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</si>
  <si>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</si>
  <si>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</si>
  <si>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</si>
  <si>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</si>
  <si>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</si>
  <si>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</si>
  <si>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</si>
  <si>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</si>
  <si>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</si>
  <si>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</si>
  <si>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</si>
  <si>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</si>
  <si>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</si>
  <si>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</si>
  <si>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</si>
  <si>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</si>
  <si>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</si>
  <si>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</si>
  <si>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</si>
  <si>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</si>
  <si>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</si>
  <si>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</si>
  <si>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</si>
  <si>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</si>
  <si>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</si>
  <si>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</si>
  <si>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</si>
  <si>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</si>
  <si>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</si>
  <si>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</si>
  <si>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</si>
  <si>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</si>
  <si>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</si>
  <si>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</si>
  <si>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</si>
  <si>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</si>
  <si>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</si>
  <si>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</si>
  <si>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</si>
  <si>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</si>
  <si>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</si>
  <si>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</si>
  <si>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</si>
  <si>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</si>
  <si>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</si>
  <si>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</si>
  <si>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</si>
  <si>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</si>
  <si>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</si>
  <si>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</si>
  <si>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</si>
  <si>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</si>
  <si>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</si>
  <si>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</si>
  <si>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</si>
  <si>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</si>
  <si>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</si>
  <si>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</si>
  <si>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</si>
  <si>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</si>
  <si>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</si>
  <si>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</si>
  <si>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</si>
  <si>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</si>
  <si>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</si>
  <si>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</si>
  <si>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</si>
  <si>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</si>
  <si>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</si>
  <si>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</si>
  <si>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</si>
  <si>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</si>
  <si>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</si>
  <si>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</si>
  <si>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</si>
  <si>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</si>
  <si>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</si>
  <si>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</si>
  <si>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</si>
  <si>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</si>
  <si>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</si>
  <si>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</si>
  <si>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</si>
  <si>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</si>
  <si>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</si>
  <si>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</si>
  <si>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</si>
  <si>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</si>
  <si>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</si>
  <si>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</si>
  <si>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</si>
  <si>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</si>
  <si>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</si>
  <si>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</si>
  <si>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</si>
  <si>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</si>
  <si>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</si>
  <si>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</si>
  <si>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</si>
  <si>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</si>
  <si>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</si>
  <si>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</si>
  <si>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</si>
  <si>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</si>
  <si>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</si>
  <si>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</si>
  <si>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</si>
  <si>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</si>
  <si>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</si>
  <si>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</si>
  <si>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</si>
  <si>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</si>
  <si>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</si>
  <si>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</si>
  <si>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</si>
  <si>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</si>
  <si>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</si>
  <si>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</si>
  <si>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</si>
  <si>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</si>
  <si>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</si>
  <si>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</si>
  <si>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</si>
  <si>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</si>
  <si>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</si>
  <si>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</si>
  <si>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</si>
  <si>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</si>
  <si>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</si>
  <si>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</si>
  <si>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</si>
  <si>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</si>
  <si>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</si>
  <si>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</si>
  <si>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</si>
  <si>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</si>
  <si>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</si>
  <si>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</si>
  <si>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</si>
  <si>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</si>
  <si>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</si>
  <si>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</si>
  <si>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</si>
  <si>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</si>
  <si>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</si>
  <si>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</si>
  <si>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</si>
  <si>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</si>
  <si>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</si>
  <si>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</si>
  <si>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</si>
  <si>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</si>
  <si>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</si>
  <si>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</si>
  <si>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</si>
  <si>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</si>
  <si>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</si>
  <si>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</si>
  <si>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</si>
  <si>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</si>
  <si>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</si>
  <si>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</si>
  <si>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</si>
  <si>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</si>
  <si>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</si>
  <si>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</si>
  <si>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</si>
  <si>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</si>
  <si>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</si>
  <si>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</si>
  <si>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</si>
  <si>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</si>
  <si>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</si>
  <si>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</si>
  <si>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</si>
  <si>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</si>
  <si>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</si>
  <si>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</si>
  <si>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</si>
  <si>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</si>
  <si>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</si>
  <si>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</si>
  <si>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</si>
  <si>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</si>
  <si>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</si>
  <si>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</si>
  <si>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</si>
  <si>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</si>
  <si>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</si>
  <si>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</si>
  <si>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</si>
  <si>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</si>
  <si>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</si>
  <si>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</si>
  <si>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</si>
  <si>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</si>
  <si>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</si>
  <si>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</si>
  <si>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</si>
  <si>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</si>
  <si>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</si>
  <si>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</si>
  <si>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</si>
  <si>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</si>
  <si>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</si>
  <si>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</si>
  <si>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</si>
  <si>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</si>
  <si>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</si>
  <si>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</si>
  <si>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</si>
  <si>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</si>
  <si>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</si>
  <si>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</si>
  <si>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</si>
  <si>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</si>
  <si>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</si>
  <si>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</si>
  <si>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</si>
  <si>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</si>
  <si>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</si>
  <si>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</si>
  <si>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</si>
  <si>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</si>
  <si>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</si>
  <si>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</si>
  <si>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</si>
  <si>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</si>
  <si>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</si>
  <si>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</si>
  <si>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</si>
  <si>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</si>
  <si>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</si>
  <si>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</si>
  <si>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</si>
  <si>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</si>
  <si>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</si>
  <si>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</si>
  <si>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</si>
  <si>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</si>
  <si>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</si>
  <si>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</si>
  <si>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</si>
  <si>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</si>
  <si>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</si>
  <si>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</si>
  <si>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</si>
  <si>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</si>
  <si>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</si>
  <si>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</si>
  <si>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</si>
  <si>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</si>
  <si>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</si>
  <si>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</si>
  <si>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</si>
  <si>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</si>
  <si>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</si>
  <si>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</si>
  <si>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</si>
  <si>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</si>
  <si>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</si>
  <si>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</si>
  <si>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</si>
  <si>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</si>
  <si>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</si>
  <si>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</si>
  <si>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</si>
  <si>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</si>
  <si>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</si>
  <si>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</si>
  <si>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</si>
  <si>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</si>
  <si>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</si>
  <si>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</si>
  <si>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</si>
  <si>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</si>
  <si>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</si>
  <si>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</si>
  <si>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</si>
  <si>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</si>
  <si>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</si>
  <si>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</si>
  <si>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</si>
  <si>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</si>
  <si>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</si>
  <si>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</si>
  <si>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</si>
  <si>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</si>
  <si>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</si>
  <si>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</si>
  <si>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</si>
  <si>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</si>
  <si>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</si>
  <si>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</si>
  <si>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</si>
  <si>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</si>
  <si>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</si>
  <si>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</si>
  <si>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</si>
  <si>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</si>
  <si>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</si>
  <si>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</si>
  <si>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</si>
  <si>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</si>
  <si>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</si>
  <si>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</si>
  <si>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</si>
  <si>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</si>
  <si>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</si>
  <si>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</si>
  <si>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</si>
  <si>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</si>
  <si>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</si>
  <si>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</si>
  <si>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</si>
  <si>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</si>
  <si>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</si>
  <si>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</si>
  <si>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</si>
  <si>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</si>
  <si>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</si>
  <si>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</si>
  <si>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</si>
  <si>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</si>
  <si>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</si>
  <si>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</si>
  <si>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</si>
  <si>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</si>
  <si>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</si>
  <si>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</si>
  <si>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</si>
  <si>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</si>
  <si>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</si>
  <si>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</si>
  <si>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</si>
  <si>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</si>
  <si>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</si>
  <si>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</si>
  <si>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</si>
  <si>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</si>
  <si>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</si>
  <si>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</si>
  <si>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</si>
  <si>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</si>
  <si>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</si>
  <si>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</si>
  <si>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</si>
  <si>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</si>
  <si>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</si>
  <si>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</si>
  <si>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</si>
  <si>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</si>
  <si>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</si>
  <si>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</si>
  <si>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</si>
  <si>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</si>
  <si>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</si>
  <si>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</si>
  <si>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</si>
  <si>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</si>
  <si>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</si>
  <si>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</si>
  <si>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</si>
  <si>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</si>
  <si>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</si>
  <si>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</si>
  <si>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</si>
  <si>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</si>
  <si>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</si>
  <si>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</si>
  <si>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</si>
  <si>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</si>
  <si>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</si>
  <si>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</si>
  <si>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</si>
  <si>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</si>
  <si>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</si>
  <si>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</si>
  <si>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</si>
  <si>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</si>
  <si>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</si>
  <si>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</si>
  <si>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</si>
  <si>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</si>
  <si>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</si>
  <si>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</si>
  <si>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</si>
  <si>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</si>
  <si>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</si>
  <si>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</si>
  <si>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</si>
  <si>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</si>
  <si>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</si>
  <si>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</si>
  <si>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</si>
  <si>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</si>
  <si>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</si>
  <si>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</si>
  <si>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</si>
  <si>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</si>
  <si>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</si>
  <si>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</si>
  <si>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</si>
  <si>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</si>
  <si>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</si>
  <si>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</si>
  <si>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</si>
  <si>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</si>
  <si>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</si>
  <si>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</si>
  <si>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</si>
  <si>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</si>
  <si>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</si>
  <si>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</si>
  <si>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</si>
  <si>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</si>
  <si>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</si>
  <si>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</si>
  <si>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</si>
  <si>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</si>
  <si>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</si>
  <si>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</si>
  <si>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</si>
  <si>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</si>
  <si>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</si>
  <si>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</si>
  <si>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</si>
  <si>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</si>
  <si>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</si>
  <si>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</si>
  <si>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</si>
  <si>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</si>
  <si>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</si>
  <si>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</si>
  <si>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</si>
  <si>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</si>
  <si>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</si>
  <si>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</si>
  <si>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</si>
  <si>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</si>
  <si>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</si>
  <si>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</si>
  <si>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</si>
  <si>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</si>
  <si>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</si>
  <si>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</si>
  <si>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</si>
  <si>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</si>
  <si>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</si>
  <si>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</si>
  <si>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</si>
  <si>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</si>
  <si>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</si>
  <si>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</si>
  <si>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</si>
  <si>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</si>
  <si>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</si>
  <si>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</si>
  <si>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</si>
  <si>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</si>
  <si>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</si>
  <si>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</si>
  <si>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</si>
  <si>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</si>
  <si>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</si>
  <si>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</si>
  <si>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</si>
  <si>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</si>
  <si>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</si>
  <si>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</si>
  <si>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</si>
  <si>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</si>
  <si>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</si>
  <si>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</si>
  <si>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</si>
  <si>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</si>
  <si>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</si>
  <si>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</si>
  <si>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</si>
  <si>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</si>
  <si>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</si>
  <si>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</si>
  <si>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</si>
  <si>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</si>
  <si>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</si>
  <si>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</si>
  <si>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</si>
  <si>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</si>
  <si>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</si>
  <si>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</si>
  <si>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</si>
  <si>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</si>
  <si>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</si>
  <si>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</si>
  <si>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</si>
  <si>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</si>
  <si>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</si>
  <si>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</si>
  <si>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</si>
  <si>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</si>
  <si>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</si>
  <si>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</si>
  <si>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</si>
  <si>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</si>
  <si>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</si>
  <si>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</si>
  <si>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</si>
  <si>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</si>
  <si>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</si>
  <si>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</si>
  <si>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</si>
  <si>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</si>
  <si>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</si>
  <si>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</si>
  <si>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</si>
  <si>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</si>
  <si>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</si>
  <si>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</si>
  <si>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</si>
  <si>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</si>
  <si>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</si>
  <si>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</si>
  <si>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</si>
  <si>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</si>
  <si>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</si>
  <si>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</si>
  <si>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</si>
  <si>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</si>
  <si>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</si>
  <si>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</si>
  <si>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</si>
  <si>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</si>
  <si>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</si>
  <si>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</si>
  <si>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</si>
  <si>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</si>
  <si>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</si>
  <si>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</si>
  <si>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</si>
  <si>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</si>
  <si>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</si>
  <si>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</si>
  <si>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</si>
  <si>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</si>
  <si>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</si>
  <si>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</si>
  <si>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</si>
  <si>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</si>
  <si>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</si>
  <si>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</si>
  <si>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</si>
  <si>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</si>
  <si>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</si>
  <si>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</si>
  <si>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</si>
  <si>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</si>
  <si>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</si>
  <si>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</si>
  <si>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</si>
  <si>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</si>
  <si>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</si>
  <si>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</si>
  <si>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</si>
  <si>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</si>
  <si>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</si>
  <si>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</si>
  <si>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</si>
  <si>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</si>
  <si>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</si>
  <si>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</si>
  <si>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</si>
  <si>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</si>
  <si>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</si>
  <si>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</si>
  <si>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</si>
  <si>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</si>
  <si>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</si>
  <si>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</si>
  <si>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</si>
  <si>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</si>
  <si>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</si>
  <si>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</si>
  <si>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</si>
  <si>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</si>
  <si>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</si>
  <si>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</si>
  <si>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</si>
  <si>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</si>
  <si>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</si>
  <si>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</si>
  <si>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</si>
  <si>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</si>
  <si>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</si>
  <si>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</si>
  <si>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</si>
  <si>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</si>
  <si>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</si>
  <si>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</si>
  <si>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</si>
  <si>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</si>
  <si>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</si>
  <si>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</si>
  <si>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</si>
  <si>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</si>
  <si>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</si>
  <si>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</si>
  <si>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</si>
  <si>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</si>
  <si>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</si>
  <si>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</si>
  <si>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</si>
  <si>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</si>
  <si>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</si>
  <si>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</si>
  <si>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</si>
  <si>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</si>
  <si>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</si>
  <si>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</si>
  <si>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</si>
  <si>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</si>
  <si>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</si>
  <si>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</si>
  <si>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</si>
  <si>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</si>
  <si>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</si>
  <si>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</si>
  <si>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</si>
  <si>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</si>
  <si>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</si>
  <si>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</si>
  <si>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</si>
  <si>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</si>
  <si>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</si>
  <si>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</si>
  <si>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</si>
  <si>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</si>
  <si>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</si>
  <si>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</si>
  <si>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</si>
  <si>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</si>
  <si>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</si>
  <si>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</si>
  <si>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</si>
  <si>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</si>
  <si>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</si>
  <si>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</si>
  <si>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</si>
  <si>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</si>
  <si>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</si>
  <si>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</si>
  <si>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</si>
  <si>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</si>
  <si>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</si>
  <si>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</si>
  <si>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</si>
  <si>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</si>
  <si>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</si>
  <si>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</si>
  <si>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</si>
  <si>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</si>
  <si>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</si>
  <si>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</si>
  <si>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</si>
  <si>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</si>
  <si>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</si>
  <si>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</si>
  <si>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</si>
  <si>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</si>
  <si>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</si>
  <si>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</si>
  <si>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</si>
  <si>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</si>
  <si>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</si>
  <si>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</si>
  <si>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</si>
  <si>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</si>
  <si>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</si>
  <si>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</si>
  <si>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</si>
  <si>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</si>
  <si>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</si>
  <si>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</si>
  <si>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</si>
  <si>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</si>
  <si>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</si>
  <si>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</si>
  <si>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</si>
  <si>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</si>
  <si>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</si>
  <si>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</si>
  <si>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</si>
  <si>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</si>
  <si>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</si>
  <si>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</si>
  <si>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</si>
  <si>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</si>
  <si>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</si>
  <si>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</si>
  <si>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</si>
  <si>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</si>
  <si>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</si>
  <si>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</si>
  <si>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</si>
  <si>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</si>
  <si>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</si>
  <si>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</si>
  <si>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</si>
  <si>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</si>
  <si>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</si>
  <si>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</si>
  <si>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</si>
  <si>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</si>
  <si>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</si>
  <si>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</si>
  <si>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</si>
  <si>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</si>
  <si>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</si>
  <si>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</si>
  <si>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</si>
  <si>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</si>
  <si>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</si>
  <si>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</si>
  <si>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</si>
  <si>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</si>
  <si>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</si>
  <si>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</si>
  <si>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</si>
  <si>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</si>
  <si>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</si>
  <si>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</si>
  <si>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</si>
  <si>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</si>
  <si>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</si>
  <si>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</si>
  <si>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</si>
  <si>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</si>
  <si>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</si>
  <si>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</si>
  <si>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</si>
  <si>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</si>
  <si>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</si>
  <si>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</si>
  <si>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</si>
  <si>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</si>
  <si>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</si>
  <si>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</si>
  <si>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</si>
  <si>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</si>
  <si>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</si>
  <si>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</si>
  <si>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</si>
  <si>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</si>
  <si>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</si>
  <si>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</si>
  <si>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</si>
  <si>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</si>
  <si>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</si>
  <si>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</si>
  <si>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</si>
  <si>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</si>
  <si>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</si>
  <si>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</si>
  <si>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</si>
  <si>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</si>
  <si>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</si>
  <si>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</si>
  <si>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</si>
  <si>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</si>
  <si>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</si>
  <si>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</si>
  <si>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</si>
  <si>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</si>
  <si>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</si>
  <si>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</si>
  <si>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</si>
  <si>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</si>
  <si>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</si>
  <si>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</si>
  <si>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</si>
  <si>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</si>
  <si>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</si>
  <si>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</si>
  <si>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</si>
  <si>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</si>
  <si>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</si>
  <si>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</si>
  <si>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</si>
  <si>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</si>
  <si>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</si>
  <si>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</si>
  <si>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</si>
  <si>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</si>
  <si>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</si>
  <si>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</si>
  <si>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</si>
  <si>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</si>
  <si>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</si>
  <si>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</si>
  <si>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</si>
  <si>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</si>
  <si>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</si>
  <si>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</si>
  <si>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</si>
  <si>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</si>
  <si>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</si>
  <si>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</si>
  <si>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</si>
  <si>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</si>
  <si>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</si>
  <si>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</si>
  <si>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</si>
  <si>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</si>
  <si>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</si>
  <si>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</si>
  <si>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</si>
  <si>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</si>
  <si>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</si>
  <si>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</si>
  <si>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</si>
  <si>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</si>
  <si>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</si>
  <si>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</si>
  <si>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</si>
  <si>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</si>
  <si>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</si>
  <si>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</si>
  <si>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</si>
  <si>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</si>
  <si>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</si>
  <si>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</si>
  <si>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</si>
  <si>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</si>
  <si>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</si>
  <si>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</si>
  <si>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</si>
  <si>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</si>
  <si>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</si>
  <si>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</si>
  <si>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</si>
  <si>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</si>
  <si>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</si>
  <si>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</si>
  <si>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</si>
  <si>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</si>
  <si>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</si>
  <si>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</si>
  <si>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</si>
  <si>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</si>
  <si>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</si>
  <si>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</si>
  <si>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</si>
  <si>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</si>
  <si>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</si>
  <si>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</si>
  <si>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</si>
  <si>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</si>
  <si>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</si>
  <si>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</si>
  <si>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</si>
  <si>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</si>
  <si>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</si>
  <si>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</si>
  <si>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</si>
  <si>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</si>
  <si>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</si>
  <si>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</si>
  <si>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</si>
  <si>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</si>
  <si>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</si>
  <si>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</si>
  <si>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</si>
  <si>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</si>
  <si>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</si>
  <si>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</si>
  <si>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</si>
  <si>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</si>
  <si>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</si>
  <si>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</si>
  <si>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</si>
  <si>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</si>
  <si>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</si>
  <si>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</si>
  <si>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</si>
  <si>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</si>
  <si>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</si>
  <si>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</si>
  <si>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</si>
  <si>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</si>
  <si>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</si>
  <si>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</si>
  <si>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</si>
  <si>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</si>
  <si>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</si>
  <si>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</si>
  <si>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</si>
  <si>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</si>
  <si>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</si>
  <si>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</si>
  <si>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</si>
  <si>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</si>
  <si>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</si>
  <si>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</si>
  <si>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</si>
  <si>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</si>
  <si>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</si>
  <si>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</si>
  <si>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</si>
  <si>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</si>
  <si>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</si>
  <si>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</si>
  <si>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</si>
  <si>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</si>
  <si>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</si>
  <si>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</si>
  <si>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</si>
  <si>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</si>
  <si>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</si>
  <si>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</si>
  <si>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</si>
  <si>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</si>
  <si>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</si>
  <si>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</si>
  <si>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</si>
  <si>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</si>
  <si>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</si>
  <si>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</si>
  <si>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</si>
  <si>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</si>
  <si>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</si>
  <si>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</si>
  <si>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</si>
  <si>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</si>
  <si>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</si>
  <si>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</si>
  <si>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</si>
  <si>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</si>
  <si>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</si>
  <si>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</si>
  <si>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</si>
  <si>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</si>
  <si>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</si>
  <si>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</si>
  <si>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</si>
  <si>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</si>
  <si>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</si>
  <si>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</si>
  <si>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</si>
  <si>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</si>
  <si>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</si>
  <si>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</si>
  <si>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</si>
  <si>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</si>
  <si>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</si>
  <si>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</si>
  <si>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</si>
  <si>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</si>
  <si>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</si>
  <si>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</si>
  <si>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</si>
  <si>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</si>
  <si>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</si>
  <si>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</si>
  <si>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</si>
  <si>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</si>
  <si>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</si>
  <si>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</si>
  <si>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</si>
  <si>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</si>
  <si>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</si>
  <si>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</si>
  <si>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</si>
  <si>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</si>
  <si>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</si>
  <si>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</si>
  <si>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</si>
  <si>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</si>
  <si>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</si>
  <si>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</si>
  <si>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</si>
  <si>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</si>
  <si>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</si>
  <si>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</si>
  <si>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</si>
  <si>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</si>
  <si>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</si>
  <si>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</si>
  <si>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</si>
  <si>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</si>
  <si>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</si>
  <si>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</si>
  <si>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</si>
  <si>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</si>
  <si>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</si>
  <si>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</si>
  <si>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</si>
  <si>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</si>
  <si>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</si>
  <si>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</si>
  <si>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</si>
  <si>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</si>
  <si>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</si>
  <si>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</si>
  <si>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</si>
  <si>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</si>
  <si>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</si>
  <si>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</si>
  <si>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</si>
  <si>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</si>
  <si>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</si>
  <si>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</si>
  <si>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</si>
  <si>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</si>
  <si>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</si>
  <si>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</si>
  <si>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</si>
  <si>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</si>
  <si>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</si>
  <si>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</si>
  <si>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</si>
  <si>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</si>
  <si>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</si>
  <si>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</si>
  <si>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</si>
  <si>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</si>
  <si>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</si>
  <si>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</si>
  <si>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</si>
  <si>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</si>
  <si>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</si>
  <si>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</si>
  <si>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</si>
  <si>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</si>
  <si>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</si>
  <si>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</si>
  <si>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</si>
  <si>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</si>
  <si>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</si>
  <si>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</si>
  <si>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</si>
  <si>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</si>
  <si>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</si>
  <si>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</si>
  <si>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</si>
  <si>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</si>
  <si>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</si>
  <si>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</si>
  <si>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</si>
  <si>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</si>
  <si>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</si>
  <si>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</si>
  <si>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</si>
  <si>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</si>
  <si>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</si>
  <si>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</si>
  <si>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</si>
  <si>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</si>
  <si>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</si>
  <si>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</si>
  <si>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</si>
  <si>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</si>
  <si>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</si>
  <si>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</si>
  <si>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</si>
  <si>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</si>
  <si>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</si>
  <si>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</si>
  <si>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</si>
  <si>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</si>
  <si>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</si>
  <si>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</si>
  <si>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</si>
  <si>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</si>
  <si>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</si>
  <si>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</si>
  <si>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</si>
  <si>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</si>
  <si>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</si>
  <si>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</si>
  <si>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</si>
  <si>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</si>
  <si>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</si>
  <si>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</si>
  <si>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</si>
  <si>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</si>
  <si>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</si>
  <si>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</si>
  <si>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</si>
  <si>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</si>
  <si>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</si>
  <si>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</si>
  <si>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</si>
  <si>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</si>
  <si>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</si>
  <si>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</si>
  <si>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</si>
  <si>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</si>
  <si>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</si>
  <si>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</si>
  <si>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</si>
  <si>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</si>
  <si>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</si>
  <si>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</si>
  <si>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</si>
  <si>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</si>
  <si>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</si>
  <si>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</si>
  <si>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</si>
  <si>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</si>
  <si>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</si>
  <si>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</si>
  <si>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</si>
  <si>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</si>
  <si>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</si>
  <si>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</si>
  <si>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</si>
  <si>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</si>
  <si>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</si>
  <si>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</si>
  <si>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</si>
  <si>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</si>
  <si>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</si>
  <si>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</si>
  <si>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</si>
  <si>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</si>
  <si>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</si>
  <si>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</si>
  <si>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</si>
  <si>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</si>
  <si>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</si>
  <si>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</si>
  <si>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</si>
  <si>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</si>
  <si>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</si>
  <si>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</si>
  <si>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</si>
  <si>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</si>
  <si>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</si>
  <si>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</si>
  <si>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</si>
  <si>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</si>
  <si>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</si>
  <si>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</si>
  <si>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</si>
  <si>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</si>
  <si>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</si>
  <si>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</si>
  <si>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</si>
  <si>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</si>
  <si>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</si>
  <si>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</si>
  <si>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</si>
  <si>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</si>
  <si>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</si>
  <si>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</si>
  <si>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</si>
  <si>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</si>
  <si>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</si>
  <si>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</si>
  <si>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</si>
  <si>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</si>
  <si>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</si>
  <si>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</si>
  <si>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</si>
  <si>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</si>
  <si>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</si>
  <si>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</si>
  <si>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</si>
  <si>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</si>
  <si>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</si>
  <si>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</si>
  <si>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</si>
  <si>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</si>
  <si>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</si>
  <si>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</si>
  <si>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</si>
  <si>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</si>
  <si>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</si>
  <si>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</si>
  <si>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</si>
  <si>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</si>
  <si>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</si>
  <si>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</si>
  <si>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</si>
  <si>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</si>
  <si>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</si>
  <si>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</si>
  <si>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</si>
  <si>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</si>
  <si>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</si>
  <si>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</si>
  <si>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</si>
  <si>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</si>
  <si>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</si>
  <si>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</si>
  <si>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</si>
  <si>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</si>
  <si>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</si>
  <si>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</si>
  <si>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</si>
  <si>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</si>
  <si>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</si>
  <si>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</si>
  <si>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</si>
  <si>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</si>
  <si>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</si>
  <si>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</si>
  <si>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</si>
  <si>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</si>
  <si>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</si>
  <si>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</si>
  <si>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</si>
  <si>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</si>
  <si>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</si>
  <si>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</si>
  <si>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</si>
  <si>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</si>
  <si>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</si>
  <si>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</si>
  <si>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</si>
  <si>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</si>
  <si>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</si>
  <si>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</si>
  <si>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</si>
  <si>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</si>
  <si>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</si>
  <si>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</si>
  <si>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</si>
  <si>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</si>
  <si>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</si>
  <si>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</si>
  <si>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</si>
  <si>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</si>
  <si>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</si>
  <si>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</si>
  <si>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</si>
  <si>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</si>
  <si>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</si>
  <si>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</si>
  <si>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</si>
  <si>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</si>
  <si>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</si>
  <si>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</si>
  <si>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</si>
  <si>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</si>
  <si>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</si>
  <si>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</si>
  <si>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</si>
  <si>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</si>
  <si>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</si>
  <si>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</si>
  <si>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</si>
  <si>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</si>
  <si>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</si>
  <si>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</si>
  <si>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</si>
  <si>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</si>
  <si>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</si>
  <si>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</si>
  <si>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</si>
  <si>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</si>
  <si>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</si>
  <si>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</si>
  <si>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</si>
  <si>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</si>
  <si>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</si>
  <si>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</si>
  <si>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</si>
  <si>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</si>
  <si>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</si>
  <si>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</si>
  <si>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</si>
  <si>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</si>
  <si>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</si>
  <si>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</si>
  <si>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</si>
  <si>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</si>
  <si>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</si>
  <si>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</si>
  <si>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</si>
  <si>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</si>
  <si>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</si>
  <si>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</si>
  <si>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</si>
  <si>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</si>
  <si>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</si>
  <si>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</si>
  <si>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</si>
  <si>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</si>
  <si>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</si>
  <si>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</si>
  <si>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</si>
  <si>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</si>
  <si>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</si>
  <si>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</si>
  <si>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</si>
  <si>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</si>
  <si>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</si>
  <si>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</si>
  <si>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</si>
  <si>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</si>
  <si>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</si>
  <si>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</si>
  <si>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</si>
  <si>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</si>
  <si>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</si>
  <si>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</si>
  <si>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</si>
  <si>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</si>
  <si>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</si>
  <si>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</si>
  <si>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</si>
  <si>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</si>
  <si>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</si>
  <si>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</si>
  <si>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</si>
  <si>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</si>
  <si>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</si>
  <si>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</si>
  <si>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</si>
  <si>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</si>
  <si>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</si>
  <si>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</si>
  <si>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</si>
  <si>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</si>
  <si>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</si>
  <si>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</si>
  <si>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</si>
  <si>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</si>
  <si>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</si>
  <si>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</si>
  <si>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</si>
  <si>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</si>
  <si>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</si>
  <si>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</si>
  <si>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</si>
  <si>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</si>
  <si>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</si>
  <si>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</si>
  <si>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</si>
  <si>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</si>
  <si>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</si>
  <si>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</si>
  <si>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</si>
  <si>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</si>
  <si>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</si>
  <si>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</si>
  <si>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</si>
  <si>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</si>
  <si>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</si>
  <si>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</si>
  <si>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</si>
  <si>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</si>
  <si>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</si>
  <si>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</si>
  <si>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</si>
  <si>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</si>
  <si>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</si>
  <si>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</si>
  <si>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</si>
  <si>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</si>
  <si>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</si>
  <si>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</si>
  <si>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</si>
  <si>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</si>
  <si>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</si>
  <si>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</si>
  <si>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</si>
  <si>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</si>
  <si>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</si>
  <si>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</si>
  <si>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</si>
  <si>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</si>
  <si>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</si>
  <si>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</si>
  <si>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</si>
  <si>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</si>
  <si>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</si>
  <si>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</si>
  <si>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</si>
  <si>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</si>
  <si>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</si>
  <si>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</si>
  <si>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</si>
  <si>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</si>
  <si>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</si>
  <si>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</si>
  <si>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</si>
  <si>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</si>
  <si>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</si>
  <si>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</si>
  <si>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</si>
  <si>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</si>
  <si>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</si>
  <si>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</si>
  <si>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</si>
  <si>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</si>
  <si>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</si>
  <si>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</si>
  <si>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</si>
  <si>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</si>
  <si>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</si>
  <si>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</si>
  <si>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</si>
  <si>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</si>
  <si>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</si>
  <si>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</si>
  <si>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</si>
  <si>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</si>
  <si>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</si>
  <si>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</si>
  <si>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</si>
  <si>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</si>
  <si>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</si>
  <si>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</si>
  <si>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</si>
  <si>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</si>
  <si>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</si>
  <si>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</si>
  <si>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</si>
  <si>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</si>
  <si>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</si>
  <si>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</si>
  <si>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</si>
  <si>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</si>
  <si>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</si>
  <si>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</si>
  <si>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</si>
  <si>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</si>
  <si>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</si>
  <si>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</si>
  <si>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</si>
  <si>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</si>
  <si>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</si>
  <si>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</si>
  <si>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</si>
  <si>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</si>
  <si>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</si>
  <si>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</si>
  <si>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</si>
  <si>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</si>
  <si>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</si>
  <si>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</si>
  <si>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</si>
  <si>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</si>
  <si>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</si>
  <si>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</si>
  <si>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</si>
  <si>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</si>
  <si>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</si>
  <si>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</si>
  <si>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</si>
  <si>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</si>
  <si>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</si>
  <si>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</si>
  <si>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</si>
  <si>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</si>
  <si>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</si>
  <si>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</si>
  <si>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</si>
  <si>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</si>
  <si>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</si>
  <si>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</si>
  <si>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</si>
  <si>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</si>
  <si>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</si>
  <si>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</si>
  <si>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</si>
  <si>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</si>
  <si>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</si>
  <si>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</si>
  <si>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</si>
  <si>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</si>
  <si>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</si>
  <si>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</si>
  <si>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</si>
  <si>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</si>
  <si>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</si>
  <si>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</si>
  <si>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</si>
  <si>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</si>
  <si>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</si>
  <si>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</si>
  <si>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</si>
  <si>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</si>
  <si>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</si>
  <si>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</si>
  <si>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</si>
  <si>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</si>
  <si>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</si>
  <si>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</si>
  <si>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</si>
  <si>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</si>
  <si>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</si>
  <si>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</si>
  <si>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</si>
  <si>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</si>
  <si>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</si>
  <si>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</si>
  <si>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</si>
  <si>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</si>
  <si>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</si>
  <si>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</si>
  <si>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</si>
  <si>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</si>
  <si>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</si>
  <si>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</si>
  <si>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</si>
  <si>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</si>
  <si>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</si>
  <si>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</si>
  <si>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</si>
  <si>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</si>
  <si>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</si>
  <si>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</si>
  <si>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</si>
  <si>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</si>
  <si>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</si>
  <si>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</si>
  <si>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</si>
  <si>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</si>
  <si>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</si>
  <si>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</si>
  <si>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</si>
  <si>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</si>
  <si>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</si>
  <si>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</si>
  <si>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</si>
  <si>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</si>
  <si>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</si>
  <si>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</si>
  <si>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</si>
  <si>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</si>
  <si>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</si>
  <si>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</si>
  <si>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</si>
  <si>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</si>
  <si>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</si>
  <si>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</si>
  <si>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</si>
  <si>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</si>
  <si>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</si>
  <si>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</si>
  <si>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</si>
  <si>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</si>
  <si>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</si>
  <si>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</si>
  <si>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</si>
  <si>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</si>
  <si>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</si>
  <si>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</si>
  <si>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</si>
  <si>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</si>
  <si>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</si>
  <si>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</si>
  <si>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</si>
  <si>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</si>
  <si>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</si>
  <si>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</si>
  <si>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</si>
  <si>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</si>
  <si>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</si>
  <si>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</si>
  <si>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</si>
  <si>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</si>
  <si>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</si>
  <si>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</si>
  <si>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</si>
  <si>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</si>
  <si>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</si>
  <si>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</si>
  <si>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</si>
  <si>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</si>
  <si>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</si>
  <si>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</si>
  <si>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</si>
  <si>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</si>
  <si>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</si>
  <si>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</si>
  <si>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</si>
  <si>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</si>
  <si>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</si>
  <si>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</si>
  <si>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</si>
  <si>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</si>
  <si>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</si>
  <si>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</si>
  <si>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</si>
  <si>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</si>
  <si>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</si>
  <si>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</si>
  <si>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</si>
  <si>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</si>
  <si>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</si>
  <si>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</si>
  <si>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</si>
  <si>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</si>
  <si>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</si>
  <si>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</si>
  <si>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</si>
  <si>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</si>
  <si>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</si>
  <si>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</si>
  <si>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</si>
  <si>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</si>
  <si>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</si>
  <si>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</si>
  <si>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</si>
  <si>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</si>
  <si>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</si>
  <si>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</si>
  <si>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</si>
  <si>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</si>
  <si>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</si>
  <si>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</si>
  <si>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</si>
  <si>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</si>
  <si>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</si>
  <si>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</si>
  <si>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</si>
  <si>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</si>
  <si>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</si>
  <si>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</si>
  <si>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</si>
  <si>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</si>
  <si>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</si>
  <si>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</si>
  <si>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</si>
  <si>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</si>
  <si>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</si>
  <si>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</si>
  <si>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</si>
  <si>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</si>
  <si>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</si>
  <si>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</si>
  <si>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</si>
  <si>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</si>
  <si>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</si>
  <si>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</si>
  <si>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</si>
  <si>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</si>
  <si>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</si>
  <si>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</si>
  <si>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</si>
  <si>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</si>
  <si>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</si>
  <si>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</si>
  <si>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</si>
  <si>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</si>
  <si>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</si>
  <si>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</si>
  <si>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</si>
  <si>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</si>
  <si>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</si>
  <si>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</si>
  <si>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</si>
  <si>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</si>
  <si>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</si>
  <si>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</si>
  <si>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</si>
  <si>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</si>
  <si>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</si>
  <si>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</si>
  <si>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</si>
  <si>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</si>
  <si>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</si>
  <si>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</si>
  <si>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</si>
  <si>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</si>
  <si>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</si>
  <si>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</si>
  <si>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</si>
  <si>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</si>
  <si>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</si>
  <si>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</si>
  <si>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</si>
  <si>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</si>
  <si>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</si>
  <si>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</si>
  <si>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</si>
  <si>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</si>
  <si>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</si>
  <si>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</si>
  <si>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</si>
  <si>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</si>
  <si>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</si>
  <si>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</si>
  <si>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</si>
  <si>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</si>
  <si>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</si>
  <si>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</si>
  <si>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</si>
  <si>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</si>
  <si>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</si>
  <si>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</si>
  <si>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</si>
  <si>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</si>
  <si>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</si>
  <si>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</si>
  <si>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</si>
  <si>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</si>
  <si>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</si>
  <si>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</si>
  <si>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</si>
  <si>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</si>
  <si>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</si>
  <si>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</si>
  <si>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</si>
  <si>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</si>
  <si>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</si>
  <si>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</si>
  <si>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</si>
  <si>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</si>
  <si>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</si>
  <si>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</si>
  <si>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</si>
  <si>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</si>
  <si>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</si>
  <si>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</si>
  <si>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</si>
  <si>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</si>
  <si>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</si>
  <si>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</si>
  <si>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</si>
  <si>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</si>
  <si>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</si>
  <si>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</si>
  <si>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</si>
  <si>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</si>
  <si>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</si>
  <si>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</si>
  <si>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</si>
  <si>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</si>
  <si>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</si>
  <si>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</si>
  <si>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</si>
  <si>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</si>
  <si>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</si>
  <si>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</si>
  <si>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</si>
  <si>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</si>
  <si>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</si>
  <si>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</si>
  <si>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</si>
  <si>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</si>
  <si>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</si>
  <si>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</si>
  <si>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</si>
  <si>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</si>
  <si>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</si>
  <si>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</si>
  <si>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</si>
  <si>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</si>
  <si>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</si>
  <si>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</si>
  <si>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</si>
  <si>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</si>
  <si>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</si>
  <si>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</si>
  <si>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</si>
  <si>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</si>
  <si>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</si>
  <si>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</si>
  <si>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</si>
  <si>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</si>
  <si>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</si>
  <si>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</si>
  <si>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</si>
  <si>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</si>
  <si>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</si>
  <si>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</si>
  <si>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</si>
  <si>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</si>
  <si>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</si>
  <si>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</si>
  <si>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</si>
  <si>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</si>
  <si>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</si>
  <si>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</si>
  <si>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</si>
  <si>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</si>
  <si>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</si>
  <si>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</si>
  <si>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</si>
  <si>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</si>
  <si>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</si>
  <si>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</si>
  <si>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</si>
  <si>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</si>
  <si>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</si>
  <si>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</si>
  <si>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</si>
  <si>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</si>
  <si>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</si>
  <si>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</si>
  <si>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</si>
  <si>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</si>
  <si>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</si>
  <si>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</si>
  <si>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</si>
  <si>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</si>
  <si>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</si>
  <si>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</si>
  <si>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</si>
  <si>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</si>
  <si>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</si>
  <si>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</si>
  <si>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</si>
  <si>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</si>
  <si>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</si>
  <si>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</si>
  <si>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</si>
  <si>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</si>
  <si>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</si>
  <si>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</si>
  <si>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</si>
  <si>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</si>
  <si>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</si>
  <si>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</si>
  <si>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</si>
  <si>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</si>
  <si>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</si>
  <si>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</si>
  <si>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</si>
  <si>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</si>
  <si>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</si>
  <si>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</si>
  <si>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</si>
  <si>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</si>
  <si>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</si>
  <si>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</si>
  <si>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</si>
  <si>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</si>
  <si>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</si>
  <si>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</si>
  <si>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</si>
  <si>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</si>
  <si>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</si>
  <si>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</si>
  <si>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</si>
  <si>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</si>
  <si>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</si>
  <si>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</si>
  <si>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</si>
  <si>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</si>
  <si>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</si>
  <si>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</si>
  <si>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</si>
  <si>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</si>
  <si>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</si>
  <si>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</si>
  <si>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</si>
  <si>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</si>
  <si>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</si>
  <si>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</si>
  <si>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</si>
  <si>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</si>
  <si>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</si>
  <si>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</si>
  <si>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</si>
  <si>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</si>
  <si>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</si>
  <si>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</si>
  <si>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</si>
  <si>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</si>
  <si>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</si>
  <si>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</si>
  <si>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</si>
  <si>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</si>
  <si>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</si>
  <si>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</si>
  <si>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</si>
  <si>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</si>
  <si>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</si>
  <si>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</si>
  <si>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</si>
  <si>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</si>
  <si>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</si>
  <si>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</si>
  <si>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</si>
  <si>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</si>
  <si>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</si>
  <si>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</si>
  <si>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</si>
  <si>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</si>
  <si>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</si>
  <si>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</si>
  <si>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</si>
  <si>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</si>
  <si>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</si>
  <si>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</si>
  <si>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</si>
  <si>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</si>
  <si>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</si>
  <si>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</si>
  <si>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</si>
  <si>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</si>
  <si>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</si>
  <si>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</si>
  <si>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</si>
  <si>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</si>
  <si>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</si>
  <si>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</si>
  <si>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</si>
  <si>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</si>
  <si>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</si>
  <si>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</si>
  <si>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</si>
  <si>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</si>
  <si>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</si>
  <si>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</si>
  <si>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</si>
  <si>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</si>
  <si>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</si>
  <si>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</si>
  <si>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</si>
  <si>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</si>
  <si>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</si>
  <si>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</si>
  <si>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</si>
  <si>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</si>
  <si>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</si>
  <si>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</si>
  <si>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</si>
  <si>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</si>
  <si>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</si>
  <si>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</si>
  <si>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</si>
  <si>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</si>
  <si>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</si>
  <si>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</si>
  <si>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</si>
  <si>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</si>
  <si>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</si>
  <si>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</si>
  <si>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</si>
  <si>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</si>
  <si>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</si>
  <si>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</si>
  <si>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</si>
  <si>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</si>
  <si>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</si>
  <si>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</si>
  <si>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</si>
  <si>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</si>
  <si>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</si>
  <si>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</si>
  <si>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</si>
  <si>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</si>
  <si>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</si>
  <si>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</si>
  <si>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</si>
  <si>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</si>
  <si>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</si>
  <si>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</si>
  <si>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</si>
  <si>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</si>
  <si>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</si>
  <si>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</si>
  <si>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</si>
  <si>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</si>
  <si>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</si>
  <si>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</si>
  <si>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</si>
  <si>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</si>
  <si>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</si>
  <si>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</si>
  <si>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</si>
  <si>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</si>
  <si>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</si>
  <si>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</si>
  <si>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</si>
  <si>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</si>
  <si>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</si>
  <si>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</si>
  <si>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</si>
  <si>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</si>
  <si>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</si>
  <si>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</si>
  <si>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</si>
  <si>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</si>
  <si>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</si>
  <si>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</si>
  <si>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</si>
  <si>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</si>
  <si>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</si>
  <si>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</si>
  <si>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</si>
  <si>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</si>
  <si>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</si>
  <si>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</si>
  <si>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</si>
  <si>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</si>
  <si>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</si>
  <si>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</si>
  <si>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</si>
  <si>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</si>
  <si>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</si>
  <si>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</si>
  <si>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</si>
  <si>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</si>
  <si>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</si>
  <si>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</si>
  <si>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</si>
  <si>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</si>
  <si>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</si>
  <si>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</si>
  <si>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</si>
  <si>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</si>
  <si>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</si>
  <si>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</si>
  <si>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</si>
  <si>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</si>
  <si>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</si>
  <si>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</si>
  <si>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</si>
  <si>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</si>
  <si>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</si>
  <si>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</si>
  <si>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</si>
  <si>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</si>
  <si>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</si>
  <si>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</si>
  <si>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</si>
  <si>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</si>
  <si>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</si>
  <si>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</si>
  <si>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</si>
  <si>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</si>
  <si>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</si>
  <si>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</si>
  <si>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</si>
  <si>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</si>
  <si>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</si>
  <si>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</si>
  <si>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</si>
  <si>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</si>
  <si>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</si>
  <si>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</si>
  <si>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</si>
  <si>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</si>
  <si>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</si>
  <si>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</si>
  <si>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</si>
  <si>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</si>
  <si>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</si>
  <si>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</si>
  <si>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</si>
  <si>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</si>
  <si>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</si>
  <si>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</si>
  <si>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</si>
  <si>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</si>
  <si>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</si>
  <si>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</si>
  <si>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</si>
  <si>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</si>
  <si>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</si>
  <si>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</si>
  <si>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</si>
  <si>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</si>
  <si>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</si>
  <si>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</si>
  <si>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</si>
  <si>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</si>
  <si>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</si>
  <si>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</si>
  <si>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</si>
  <si>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</si>
  <si>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</si>
  <si>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</si>
  <si>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</si>
  <si>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</si>
  <si>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</si>
  <si>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</si>
  <si>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</si>
  <si>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</si>
  <si>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</si>
  <si>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</si>
  <si>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</si>
  <si>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</si>
  <si>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</si>
  <si>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</si>
  <si>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</si>
  <si>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</si>
  <si>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</si>
  <si>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</si>
  <si>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</si>
  <si>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</si>
  <si>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</si>
  <si>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</si>
  <si>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</si>
  <si>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</si>
  <si>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</si>
  <si>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</si>
  <si>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</si>
  <si>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</si>
  <si>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</si>
  <si>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</si>
  <si>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</si>
  <si>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</si>
  <si>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</si>
  <si>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</si>
  <si>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</si>
  <si>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</si>
  <si>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</si>
  <si>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</si>
  <si>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</si>
  <si>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</si>
  <si>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</si>
  <si>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</si>
  <si>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</si>
  <si>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</si>
  <si>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</si>
  <si>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</si>
  <si>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</si>
  <si>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</si>
  <si>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</si>
  <si>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</si>
  <si>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</si>
  <si>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</si>
  <si>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</si>
  <si>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</si>
  <si>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</si>
  <si>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</si>
  <si>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</si>
  <si>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</si>
  <si>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</si>
  <si>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</si>
  <si>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</si>
  <si>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</si>
  <si>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</si>
  <si>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</si>
  <si>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</si>
  <si>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</si>
  <si>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</si>
  <si>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</si>
  <si>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</si>
  <si>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</si>
  <si>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</si>
  <si>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</si>
  <si>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</si>
  <si>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</si>
  <si>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</si>
  <si>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</si>
  <si>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</si>
  <si>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</si>
  <si>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</si>
  <si>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</si>
  <si>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</si>
  <si>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</si>
  <si>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</si>
  <si>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</si>
  <si>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</si>
  <si>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</si>
  <si>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</si>
  <si>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</si>
  <si>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</si>
  <si>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</si>
  <si>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</si>
  <si>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</si>
  <si>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</si>
  <si>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</si>
  <si>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</si>
  <si>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</si>
  <si>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</si>
  <si>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</si>
  <si>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</si>
  <si>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</si>
  <si>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</si>
  <si>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</si>
  <si>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</si>
  <si>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</si>
  <si>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</si>
  <si>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</si>
  <si>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</si>
  <si>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</si>
  <si>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</si>
  <si>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</si>
  <si>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</si>
  <si>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</si>
  <si>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</si>
  <si>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</si>
  <si>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</si>
  <si>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</si>
  <si>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</si>
  <si>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</si>
  <si>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</si>
  <si>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</si>
  <si>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</si>
  <si>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</si>
  <si>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</si>
  <si>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</si>
  <si>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</si>
  <si>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</si>
  <si>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</si>
  <si>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</si>
  <si>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</si>
  <si>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</si>
  <si>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</si>
  <si>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</si>
  <si>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</si>
  <si>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</si>
  <si>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</si>
  <si>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</si>
  <si>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</si>
  <si>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</si>
  <si>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</si>
  <si>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</si>
  <si>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</si>
  <si>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</si>
  <si>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</si>
  <si>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</si>
  <si>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</si>
  <si>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</si>
  <si>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</si>
  <si>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</si>
  <si>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</si>
  <si>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</si>
  <si>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</si>
  <si>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</si>
  <si>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</si>
  <si>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</si>
  <si>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</si>
  <si>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</si>
  <si>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</si>
  <si>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</si>
  <si>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</si>
  <si>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</si>
  <si>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</si>
  <si>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</si>
  <si>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</si>
  <si>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</si>
  <si>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</si>
  <si>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</si>
  <si>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</si>
  <si>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</si>
  <si>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</si>
  <si>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</si>
  <si>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</si>
  <si>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</si>
  <si>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</si>
  <si>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</si>
  <si>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</si>
  <si>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</si>
  <si>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</si>
  <si>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</si>
  <si>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</si>
  <si>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</si>
  <si>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</si>
  <si>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</si>
  <si>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</si>
  <si>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</si>
  <si>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</si>
  <si>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</si>
  <si>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</si>
  <si>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</si>
  <si>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</si>
  <si>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</si>
  <si>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</si>
  <si>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</si>
  <si>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</si>
  <si>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</si>
  <si>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</si>
  <si>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</si>
  <si>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</si>
  <si>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</si>
  <si>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</si>
  <si>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</si>
  <si>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</si>
  <si>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</si>
  <si>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</si>
  <si>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</si>
  <si>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</si>
  <si>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</si>
  <si>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</si>
  <si>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</si>
  <si>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</si>
  <si>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</si>
  <si>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</si>
  <si>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</si>
  <si>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</si>
  <si>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</si>
  <si>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</si>
  <si>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</si>
  <si>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</si>
  <si>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</si>
  <si>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</si>
  <si>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</si>
  <si>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</si>
  <si>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</si>
  <si>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</si>
  <si>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</si>
  <si>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</si>
  <si>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</si>
  <si>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</si>
  <si>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</si>
  <si>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</si>
  <si>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</si>
  <si>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</si>
  <si>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</si>
  <si>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</si>
  <si>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</si>
  <si>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</si>
  <si>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</si>
  <si>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</si>
  <si>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</si>
  <si>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</si>
  <si>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</si>
  <si>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</si>
  <si>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</si>
  <si>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</si>
  <si>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</si>
  <si>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</si>
  <si>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</si>
  <si>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</si>
  <si>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</si>
  <si>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</si>
  <si>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</si>
  <si>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</si>
  <si>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</si>
  <si>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</si>
  <si>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</si>
  <si>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</si>
  <si>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</si>
  <si>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</si>
  <si>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</si>
  <si>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</si>
  <si>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</si>
  <si>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</si>
  <si>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</si>
  <si>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</si>
  <si>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</si>
  <si>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</si>
  <si>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</si>
  <si>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</si>
  <si>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</si>
  <si>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</si>
  <si>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</si>
  <si>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</si>
  <si>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</si>
  <si>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</si>
  <si>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</si>
  <si>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</si>
  <si>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</si>
  <si>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</si>
  <si>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</si>
  <si>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</si>
  <si>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</si>
  <si>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</si>
  <si>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</si>
  <si>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</si>
  <si>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</si>
  <si>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</si>
  <si>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</si>
  <si>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</si>
  <si>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</si>
  <si>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</si>
  <si>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</si>
  <si>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</si>
  <si>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</si>
  <si>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</si>
  <si>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</si>
  <si>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</si>
  <si>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</si>
  <si>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</si>
  <si>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</si>
  <si>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</si>
  <si>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</si>
  <si>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</si>
  <si>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</si>
  <si>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</si>
  <si>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</si>
  <si>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</si>
  <si>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</si>
  <si>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</si>
  <si>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</si>
  <si>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</si>
  <si>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</si>
  <si>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</si>
  <si>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</si>
  <si>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</si>
  <si>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</si>
  <si>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</si>
  <si>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</si>
  <si>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</si>
  <si>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</si>
  <si>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</si>
  <si>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</si>
  <si>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</si>
  <si>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</si>
  <si>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</si>
  <si>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</si>
  <si>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</si>
  <si>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</si>
  <si>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</si>
  <si>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</si>
  <si>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</si>
  <si>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</si>
  <si>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</si>
  <si>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</si>
  <si>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</si>
  <si>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</si>
  <si>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</si>
  <si>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</si>
  <si>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</si>
  <si>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</si>
  <si>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</si>
  <si>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</si>
  <si>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</si>
  <si>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</si>
  <si>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</si>
  <si>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</si>
  <si>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</si>
  <si>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</si>
  <si>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</si>
  <si>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</si>
  <si>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</si>
  <si>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</si>
  <si>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</si>
  <si>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</si>
  <si>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</si>
  <si>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</si>
  <si>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</si>
  <si>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</si>
  <si>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</si>
  <si>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</si>
  <si>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</si>
  <si>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</si>
  <si>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</si>
  <si>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</si>
  <si>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</si>
  <si>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</si>
  <si>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</si>
  <si>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</si>
  <si>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</si>
  <si>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</si>
  <si>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</si>
  <si>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</si>
  <si>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</si>
  <si>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</si>
  <si>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</si>
  <si>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</si>
  <si>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</si>
  <si>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</si>
  <si>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</si>
  <si>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</si>
  <si>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</si>
  <si>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</si>
  <si>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</si>
  <si>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</si>
  <si>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</si>
  <si>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</si>
  <si>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</si>
  <si>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</si>
  <si>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</si>
  <si>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</si>
  <si>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</si>
  <si>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</si>
  <si>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</si>
  <si>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</si>
  <si>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</si>
  <si>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</si>
  <si>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</si>
  <si>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</si>
  <si>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</si>
  <si>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</si>
  <si>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</si>
  <si>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</si>
  <si>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</si>
  <si>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</si>
  <si>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</si>
  <si>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</si>
  <si>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</si>
  <si>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</si>
  <si>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</si>
  <si>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</si>
  <si>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</si>
  <si>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</si>
  <si>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</si>
  <si>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</si>
  <si>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</si>
  <si>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</si>
  <si>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</si>
  <si>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</si>
  <si>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</si>
  <si>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</si>
  <si>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</si>
  <si>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</si>
  <si>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</si>
  <si>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</si>
  <si>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</si>
  <si>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</si>
  <si>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</si>
  <si>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</si>
  <si>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</si>
  <si>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</si>
  <si>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</si>
  <si>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</si>
  <si>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</si>
  <si>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</si>
  <si>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</si>
  <si>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</si>
  <si>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</si>
  <si>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</si>
  <si>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</si>
  <si>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</si>
  <si>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</si>
  <si>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</si>
  <si>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</si>
  <si>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</si>
  <si>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</si>
  <si>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</si>
  <si>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</si>
  <si>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</si>
  <si>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</si>
  <si>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</si>
  <si>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</si>
  <si>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</si>
  <si>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</si>
  <si>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</si>
  <si>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</si>
  <si>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</si>
  <si>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</si>
  <si>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</si>
  <si>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</si>
  <si>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</si>
  <si>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</si>
  <si>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</si>
  <si>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</si>
  <si>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</si>
  <si>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</si>
  <si>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</si>
  <si>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</si>
  <si>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</si>
  <si>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</si>
  <si>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</si>
  <si>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</si>
  <si>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</si>
  <si>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</si>
  <si>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</si>
  <si>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</si>
  <si>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</si>
  <si>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</si>
  <si>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</si>
  <si>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</si>
  <si>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</si>
  <si>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</si>
  <si>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</si>
  <si>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</si>
  <si>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</si>
  <si>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</si>
  <si>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</si>
  <si>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</si>
  <si>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</si>
  <si>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</si>
  <si>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</si>
  <si>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</si>
  <si>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</si>
  <si>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</si>
  <si>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</si>
  <si>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</si>
  <si>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</si>
  <si>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</si>
  <si>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</si>
  <si>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</si>
  <si>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</si>
  <si>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</si>
  <si>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</si>
  <si>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</si>
  <si>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</si>
  <si>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</si>
  <si>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</si>
  <si>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</si>
  <si>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</si>
  <si>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</si>
  <si>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</si>
  <si>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</si>
  <si>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</si>
  <si>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</si>
  <si>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</si>
  <si>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</si>
  <si>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</si>
  <si>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</si>
  <si>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</si>
  <si>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</si>
  <si>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</si>
  <si>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</si>
  <si>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</si>
  <si>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</si>
  <si>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</si>
  <si>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</si>
  <si>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</si>
  <si>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</si>
  <si>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</si>
  <si>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</si>
  <si>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</si>
  <si>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</si>
  <si>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</si>
  <si>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</si>
  <si>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</si>
  <si>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</si>
  <si>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</si>
  <si>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</si>
  <si>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</si>
  <si>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</si>
  <si>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</si>
  <si>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</si>
  <si>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</si>
  <si>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</si>
  <si>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</si>
  <si>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</si>
  <si>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</si>
  <si>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</si>
  <si>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</si>
  <si>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</si>
  <si>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</si>
  <si>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</si>
  <si>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</si>
  <si>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</si>
  <si>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</si>
  <si>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</si>
  <si>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</si>
  <si>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</si>
  <si>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</si>
  <si>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</si>
  <si>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</si>
  <si>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</si>
  <si>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</si>
  <si>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</si>
  <si>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</si>
  <si>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</si>
  <si>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</si>
  <si>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</si>
  <si>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</si>
  <si>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</si>
  <si>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</si>
  <si>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</si>
  <si>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</si>
  <si>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</si>
  <si>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</si>
  <si>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</si>
  <si>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</si>
  <si>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</si>
  <si>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</si>
  <si>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</si>
  <si>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</si>
  <si>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</si>
  <si>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</si>
  <si>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</si>
  <si>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</si>
  <si>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</si>
  <si>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</si>
  <si>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</si>
  <si>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</si>
  <si>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</si>
  <si>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</si>
  <si>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</si>
  <si>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</si>
  <si>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</si>
  <si>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</si>
  <si>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</si>
  <si>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</si>
  <si>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</si>
  <si>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</si>
  <si>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</si>
  <si>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</si>
  <si>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</si>
  <si>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</si>
  <si>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</si>
  <si>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</si>
  <si>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</si>
  <si>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</si>
  <si>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</si>
  <si>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</si>
  <si>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</si>
  <si>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</si>
  <si>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</si>
  <si>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</si>
  <si>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</si>
  <si>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</si>
  <si>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</si>
  <si>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</si>
  <si>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</si>
  <si>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</si>
  <si>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</si>
  <si>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</si>
  <si>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</si>
  <si>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</si>
  <si>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</si>
  <si>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</si>
  <si>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</si>
  <si>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</si>
  <si>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</si>
  <si>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</si>
  <si>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</si>
  <si>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</si>
  <si>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</si>
  <si>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</si>
  <si>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</si>
  <si>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</si>
  <si>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</si>
  <si>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</si>
  <si>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</si>
  <si>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</si>
  <si>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</si>
  <si>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</si>
  <si>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</si>
  <si>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</si>
  <si>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</si>
  <si>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</si>
  <si>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</si>
  <si>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</si>
  <si>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</si>
  <si>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</si>
  <si>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</si>
  <si>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</si>
  <si>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</si>
  <si>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</si>
  <si>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</si>
  <si>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</si>
  <si>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</si>
  <si>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</si>
  <si>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</si>
  <si>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</si>
  <si>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</si>
  <si>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</si>
  <si>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</si>
  <si>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</si>
  <si>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</si>
  <si>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</si>
  <si>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</si>
  <si>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</si>
  <si>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</si>
  <si>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</si>
  <si>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</si>
  <si>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</si>
  <si>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</si>
  <si>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</si>
  <si>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</si>
  <si>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</si>
  <si>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</si>
  <si>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</si>
  <si>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</si>
  <si>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</si>
  <si>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</si>
  <si>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</si>
  <si>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</si>
  <si>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</si>
  <si>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</si>
  <si>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</si>
  <si>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</si>
  <si>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</si>
  <si>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</si>
  <si>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</si>
  <si>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</si>
  <si>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</si>
  <si>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</si>
  <si>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</si>
  <si>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</si>
  <si>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</si>
  <si>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</si>
  <si>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</si>
  <si>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</si>
  <si>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</si>
  <si>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</si>
  <si>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</si>
  <si>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</si>
  <si>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</si>
  <si>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</si>
  <si>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</si>
  <si>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</si>
  <si>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</si>
  <si>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</si>
  <si>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</si>
  <si>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</si>
  <si>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</si>
  <si>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</si>
  <si>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</si>
  <si>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</si>
  <si>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</si>
  <si>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</si>
  <si>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</si>
  <si>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</si>
  <si>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</si>
  <si>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</si>
  <si>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</si>
  <si>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</si>
  <si>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</si>
  <si>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</si>
  <si>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</si>
  <si>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</si>
  <si>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</si>
  <si>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</si>
  <si>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</si>
  <si>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</si>
  <si>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</si>
  <si>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</si>
  <si>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</si>
  <si>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</si>
  <si>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</si>
  <si>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</si>
  <si>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</si>
  <si>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</si>
  <si>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</si>
  <si>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</si>
  <si>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</si>
  <si>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</si>
  <si>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</si>
  <si>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</si>
  <si>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</si>
  <si>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</si>
  <si>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</si>
  <si>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</si>
  <si>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</si>
  <si>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</si>
  <si>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</si>
  <si>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</si>
  <si>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</si>
  <si>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</si>
  <si>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</si>
  <si>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</si>
  <si>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</si>
  <si>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</si>
  <si>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</si>
  <si>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</si>
  <si>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</si>
  <si>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</si>
  <si>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</si>
  <si>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</si>
  <si>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</si>
  <si>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</si>
  <si>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</si>
  <si>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</si>
  <si>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</si>
  <si>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</si>
  <si>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</si>
  <si>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</si>
  <si>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</si>
  <si>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</si>
  <si>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</si>
  <si>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</si>
  <si>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</si>
  <si>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</si>
  <si>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</si>
  <si>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</si>
  <si>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</si>
  <si>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</si>
  <si>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</si>
  <si>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</si>
  <si>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</si>
  <si>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</si>
  <si>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</si>
  <si>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</si>
  <si>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</si>
  <si>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</si>
  <si>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</si>
  <si>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</si>
  <si>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</si>
  <si>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</si>
  <si>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</si>
  <si>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</si>
  <si>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</si>
  <si>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</si>
  <si>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</si>
  <si>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</si>
  <si>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</si>
  <si>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</si>
  <si>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</si>
  <si>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</si>
  <si>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</si>
  <si>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</si>
  <si>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</si>
  <si>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</si>
  <si>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</si>
  <si>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</si>
  <si>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</si>
  <si>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</si>
  <si>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</si>
  <si>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</si>
  <si>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</si>
  <si>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</si>
  <si>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</si>
  <si>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</si>
  <si>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</si>
  <si>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</si>
  <si>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</si>
  <si>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</si>
  <si>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</si>
  <si>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</si>
  <si>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</si>
  <si>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</si>
  <si>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</si>
  <si>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</si>
  <si>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</si>
  <si>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</si>
  <si>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</si>
  <si>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</si>
  <si>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</si>
  <si>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</si>
  <si>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</si>
  <si>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</si>
  <si>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</si>
  <si>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</si>
  <si>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</si>
  <si>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</si>
  <si>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</si>
  <si>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</si>
  <si>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</si>
  <si>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</si>
  <si>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</si>
  <si>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</si>
  <si>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</si>
  <si>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</si>
  <si>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</si>
  <si>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</si>
  <si>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</si>
  <si>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</si>
  <si>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</si>
  <si>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</si>
  <si>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</si>
  <si>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</si>
  <si>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</si>
  <si>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</si>
  <si>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</si>
  <si>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</si>
  <si>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</si>
  <si>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</si>
  <si>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</si>
  <si>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</si>
  <si>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</si>
  <si>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</si>
  <si>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</si>
  <si>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</si>
  <si>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</si>
  <si>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</si>
  <si>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</si>
  <si>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</si>
  <si>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</si>
  <si>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</si>
  <si>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</si>
  <si>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</si>
  <si>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</si>
  <si>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</si>
  <si>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</si>
  <si>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</si>
  <si>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</si>
  <si>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</si>
  <si>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</si>
  <si>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</si>
  <si>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</si>
  <si>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</si>
  <si>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</si>
  <si>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</si>
  <si>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</si>
  <si>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</si>
  <si>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</si>
  <si>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</si>
  <si>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</si>
  <si>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</si>
  <si>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</si>
  <si>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</si>
  <si>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</si>
  <si>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</si>
  <si>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</si>
  <si>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</si>
  <si>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</si>
  <si>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</si>
  <si>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</si>
  <si>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</si>
  <si>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</si>
  <si>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</si>
  <si>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</si>
  <si>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</si>
  <si>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</si>
  <si>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</si>
  <si>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</si>
  <si>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</si>
  <si>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</si>
  <si>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</si>
  <si>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</si>
  <si>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</si>
  <si>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</si>
  <si>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</si>
  <si>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</si>
  <si>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</si>
  <si>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</si>
  <si>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</si>
  <si>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</si>
  <si>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</si>
  <si>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</si>
  <si>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</si>
  <si>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</si>
  <si>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</si>
  <si>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</si>
  <si>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</si>
  <si>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</si>
  <si>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</si>
  <si>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</si>
  <si>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</si>
  <si>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</si>
  <si>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</si>
  <si>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</si>
  <si>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</si>
  <si>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</si>
  <si>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</si>
  <si>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</si>
  <si>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</si>
  <si>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</si>
  <si>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</si>
  <si>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</si>
  <si>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</si>
  <si>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</si>
  <si>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</si>
  <si>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</si>
  <si>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</si>
  <si>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</si>
  <si>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</si>
  <si>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</si>
  <si>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</si>
  <si>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</si>
  <si>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</si>
  <si>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</si>
  <si>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</si>
  <si>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</si>
  <si>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</si>
  <si>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</si>
  <si>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</si>
  <si>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</si>
  <si>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</si>
  <si>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</si>
  <si>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</si>
  <si>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</si>
  <si>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</si>
  <si>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</si>
  <si>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</si>
  <si>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</si>
  <si>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</si>
  <si>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</si>
  <si>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</si>
  <si>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</si>
  <si>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</si>
  <si>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</si>
  <si>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</si>
  <si>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</si>
  <si>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</si>
  <si>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</si>
  <si>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</si>
  <si>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</si>
  <si>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</si>
  <si>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</si>
  <si>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</si>
  <si>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</si>
  <si>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</si>
  <si>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</si>
  <si>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</si>
  <si>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</si>
  <si>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</si>
  <si>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</si>
  <si>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</si>
  <si>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</si>
  <si>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</si>
  <si>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</si>
  <si>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</si>
  <si>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</si>
  <si>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</si>
  <si>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</si>
  <si>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</si>
  <si>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</si>
  <si>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</si>
  <si>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</si>
  <si>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</si>
  <si>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</si>
  <si>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</si>
  <si>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</si>
  <si>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</si>
  <si>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</si>
  <si>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</si>
  <si>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</si>
  <si>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</si>
  <si>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</si>
  <si>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</si>
  <si>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</si>
  <si>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</si>
  <si>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</si>
  <si>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</si>
  <si>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</si>
  <si>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</si>
  <si>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</si>
  <si>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</si>
  <si>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</si>
  <si>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</si>
  <si>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</si>
  <si>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</si>
  <si>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</si>
  <si>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</si>
  <si>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</si>
  <si>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</si>
  <si>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</si>
  <si>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</si>
  <si>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</si>
  <si>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</si>
  <si>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</si>
  <si>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</si>
  <si>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</si>
  <si>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</si>
  <si>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</si>
  <si>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</si>
  <si>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</si>
  <si>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</si>
  <si>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</si>
  <si>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</si>
  <si>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</si>
  <si>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</si>
  <si>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</si>
  <si>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</si>
  <si>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</si>
  <si>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</si>
  <si>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</si>
  <si>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</si>
  <si>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</si>
  <si>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</si>
  <si>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</si>
  <si>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</si>
  <si>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</si>
  <si>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</si>
  <si>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</si>
  <si>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</si>
  <si>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</si>
  <si>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</si>
  <si>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</si>
  <si>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</si>
  <si>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</si>
  <si>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</si>
  <si>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</si>
  <si>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</si>
  <si>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</si>
  <si>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</si>
  <si>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</si>
  <si>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</si>
  <si>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</si>
  <si>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</si>
  <si>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</si>
  <si>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</si>
  <si>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</si>
  <si>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</si>
  <si>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</si>
  <si>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</si>
  <si>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</si>
  <si>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</si>
  <si>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</si>
  <si>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</si>
  <si>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</si>
  <si>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</si>
  <si>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</si>
  <si>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</si>
  <si>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</si>
  <si>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</si>
  <si>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</si>
  <si>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</si>
  <si>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</si>
  <si>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</si>
  <si>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</si>
  <si>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</si>
  <si>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</si>
  <si>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</si>
  <si>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</si>
  <si>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</si>
  <si>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</si>
  <si>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</si>
  <si>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</si>
  <si>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</si>
  <si>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</si>
  <si>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</si>
  <si>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</si>
  <si>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</si>
  <si>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</si>
  <si>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</si>
  <si>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</si>
  <si>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</si>
  <si>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</si>
  <si>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</si>
  <si>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</si>
  <si>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</si>
  <si>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</si>
  <si>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</si>
  <si>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</si>
  <si>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</si>
  <si>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</si>
  <si>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</si>
  <si>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</si>
  <si>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</si>
  <si>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</si>
  <si>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</si>
  <si>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</si>
  <si>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</si>
  <si>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</si>
  <si>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</si>
  <si>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</si>
  <si>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</si>
  <si>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</si>
  <si>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</si>
  <si>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</si>
  <si>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</si>
  <si>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</si>
  <si>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</si>
  <si>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</si>
  <si>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</si>
  <si>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</si>
  <si>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</si>
  <si>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</si>
  <si>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</si>
  <si>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</si>
  <si>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</si>
  <si>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</si>
  <si>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</si>
  <si>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</si>
  <si>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</si>
  <si>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</si>
  <si>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</si>
  <si>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</si>
  <si>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</si>
  <si>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</si>
  <si>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</si>
  <si>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</si>
  <si>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</si>
  <si>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</si>
  <si>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</si>
  <si>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</si>
  <si>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</si>
  <si>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</si>
  <si>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</si>
  <si>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</si>
  <si>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</si>
  <si>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</si>
  <si>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</si>
  <si>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</si>
  <si>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</si>
  <si>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</si>
  <si>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</si>
  <si>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</si>
  <si>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</si>
  <si>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</si>
  <si>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</si>
  <si>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</si>
  <si>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</si>
  <si>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</si>
  <si>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</si>
  <si>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</si>
  <si>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</si>
  <si>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</si>
  <si>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</si>
  <si>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</si>
  <si>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</si>
  <si>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</si>
  <si>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</si>
  <si>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</si>
  <si>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</si>
  <si>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</si>
  <si>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</si>
  <si>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</si>
  <si>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</si>
  <si>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</si>
  <si>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</si>
  <si>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</si>
  <si>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</si>
  <si>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</si>
  <si>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</si>
  <si>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</si>
  <si>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</si>
  <si>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</si>
  <si>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</si>
  <si>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</si>
  <si>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</si>
  <si>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</si>
  <si>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</si>
  <si>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</si>
  <si>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</si>
  <si>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</si>
  <si>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</si>
  <si>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</si>
  <si>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</si>
  <si>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</si>
  <si>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</si>
  <si>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</si>
  <si>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</si>
  <si>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</si>
  <si>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</si>
  <si>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</si>
  <si>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</si>
  <si>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</si>
  <si>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</si>
  <si>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</si>
  <si>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</si>
  <si>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</si>
  <si>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</si>
  <si>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</si>
  <si>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</si>
  <si>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</si>
  <si>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</si>
  <si>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</si>
  <si>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</si>
  <si>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</si>
  <si>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</si>
  <si>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</si>
  <si>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</si>
  <si>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</si>
  <si>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</si>
  <si>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</si>
  <si>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</si>
  <si>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</si>
  <si>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</si>
  <si>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</si>
  <si>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</si>
  <si>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</si>
  <si>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</si>
  <si>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</si>
  <si>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</si>
  <si>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</si>
  <si>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</si>
  <si>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</si>
  <si>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</si>
  <si>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</si>
  <si>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</si>
  <si>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</si>
  <si>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</si>
  <si>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</si>
  <si>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</si>
  <si>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</si>
  <si>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</si>
  <si>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</si>
  <si>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</si>
  <si>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</si>
  <si>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</si>
  <si>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</si>
  <si>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</si>
  <si>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</si>
  <si>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</si>
  <si>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</si>
  <si>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</si>
  <si>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</si>
  <si>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</si>
  <si>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</si>
  <si>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</si>
  <si>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</si>
  <si>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</si>
  <si>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</si>
  <si>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</si>
  <si>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</si>
  <si>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</si>
  <si>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</si>
  <si>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</si>
  <si>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</si>
  <si>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</si>
  <si>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</si>
  <si>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</si>
  <si>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</si>
  <si>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</si>
  <si>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</si>
  <si>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</si>
  <si>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</si>
  <si>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</si>
  <si>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</si>
  <si>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</si>
  <si>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</si>
  <si>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</si>
  <si>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</si>
  <si>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</si>
  <si>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</si>
  <si>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</si>
  <si>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</si>
  <si>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</si>
  <si>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</si>
  <si>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</si>
  <si>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</si>
  <si>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</si>
  <si>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</si>
  <si>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</si>
  <si>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</si>
  <si>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</si>
  <si>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</si>
  <si>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</si>
  <si>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</si>
  <si>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</si>
  <si>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</si>
  <si>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</si>
  <si>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</si>
  <si>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</si>
  <si>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</si>
  <si>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</si>
  <si>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</si>
  <si>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</si>
  <si>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</si>
  <si>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</si>
  <si>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</si>
  <si>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</si>
  <si>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</si>
  <si>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</si>
  <si>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</si>
  <si>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</si>
  <si>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</si>
  <si>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</si>
  <si>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</si>
  <si>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</si>
  <si>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</si>
  <si>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</si>
  <si>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</si>
  <si>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</si>
  <si>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</si>
  <si>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</si>
  <si>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</si>
  <si>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</si>
  <si>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</si>
  <si>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</si>
  <si>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</si>
  <si>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</si>
  <si>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</si>
  <si>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</si>
  <si>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</si>
  <si>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</si>
  <si>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</si>
  <si>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</si>
  <si>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</si>
  <si>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</si>
  <si>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</si>
  <si>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</si>
  <si>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</si>
  <si>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</si>
  <si>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</si>
  <si>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</si>
  <si>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</si>
  <si>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</si>
  <si>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</si>
  <si>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</si>
  <si>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</si>
  <si>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</si>
  <si>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</si>
  <si>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</si>
  <si>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</si>
  <si>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</si>
  <si>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</si>
  <si>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</si>
  <si>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</si>
  <si>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</si>
  <si>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</si>
  <si>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</si>
  <si>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</si>
  <si>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</si>
  <si>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</si>
  <si>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</si>
  <si>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</si>
  <si>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</si>
  <si>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</si>
  <si>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</si>
  <si>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</si>
  <si>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</si>
  <si>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</si>
  <si>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</si>
  <si>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</si>
  <si>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</si>
  <si>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</si>
  <si>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</si>
  <si>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</si>
  <si>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</si>
  <si>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</si>
  <si>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</si>
  <si>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</si>
  <si>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</si>
  <si>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</si>
  <si>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</si>
  <si>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</si>
  <si>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</si>
  <si>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</si>
  <si>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</si>
  <si>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</si>
  <si>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</si>
  <si>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</si>
  <si>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</si>
  <si>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</si>
  <si>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</si>
  <si>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</si>
  <si>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</si>
  <si>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</si>
  <si>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</si>
  <si>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</si>
  <si>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</si>
  <si>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</si>
  <si>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</si>
  <si>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</si>
  <si>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</si>
  <si>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</si>
  <si>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</si>
  <si>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</si>
  <si>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</si>
  <si>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</si>
  <si>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</si>
  <si>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</si>
  <si>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</si>
  <si>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</si>
  <si>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</si>
  <si>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</si>
  <si>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</si>
  <si>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</si>
  <si>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</si>
  <si>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</si>
  <si>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</si>
  <si>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</si>
  <si>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</si>
  <si>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</si>
  <si>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</si>
  <si>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</si>
  <si>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</si>
  <si>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</si>
  <si>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</si>
  <si>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</si>
  <si>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</si>
  <si>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</si>
  <si>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</si>
  <si>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</si>
  <si>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</si>
  <si>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</si>
  <si>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</si>
  <si>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</si>
  <si>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</si>
  <si>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</si>
  <si>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</si>
  <si>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</si>
  <si>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</si>
  <si>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</si>
  <si>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</si>
  <si>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</si>
  <si>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</si>
  <si>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</si>
  <si>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</si>
  <si>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</si>
  <si>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</si>
  <si>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</si>
  <si>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</si>
  <si>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</si>
  <si>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</si>
  <si>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</si>
  <si>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</si>
  <si>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</si>
  <si>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</si>
  <si>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</si>
  <si>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</si>
  <si>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</si>
  <si>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</si>
  <si>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</si>
  <si>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</si>
  <si>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</si>
  <si>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</si>
  <si>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</si>
  <si>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</si>
  <si>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</si>
  <si>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</si>
  <si>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</si>
  <si>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</si>
  <si>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</si>
  <si>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</si>
  <si>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</si>
  <si>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</si>
  <si>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</si>
  <si>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</si>
  <si>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</si>
  <si>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</si>
  <si>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</si>
  <si>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</si>
  <si>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</si>
  <si>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</si>
  <si>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</si>
  <si>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</si>
  <si>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</si>
  <si>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</si>
  <si>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</si>
  <si>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</si>
  <si>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</si>
  <si>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</si>
  <si>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</si>
  <si>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</si>
  <si>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</si>
  <si>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</si>
  <si>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</si>
  <si>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</si>
  <si>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</si>
  <si>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</si>
  <si>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</si>
  <si>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</si>
  <si>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</si>
  <si>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</si>
  <si>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</si>
  <si>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</si>
  <si>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</si>
  <si>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</si>
  <si>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</si>
  <si>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</si>
  <si>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</si>
  <si>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</si>
  <si>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</si>
  <si>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</si>
  <si>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</si>
  <si>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</si>
  <si>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</si>
  <si>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</si>
  <si>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</si>
  <si>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</si>
  <si>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</si>
  <si>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</si>
  <si>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</si>
  <si>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</si>
  <si>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</si>
  <si>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</si>
  <si>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</si>
  <si>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</si>
  <si>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</si>
  <si>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</si>
  <si>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</si>
  <si>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</si>
  <si>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</si>
  <si>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</si>
  <si>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</si>
  <si>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</si>
  <si>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</si>
  <si>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</si>
  <si>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</si>
  <si>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</si>
  <si>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</si>
  <si>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</si>
  <si>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</si>
  <si>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</si>
  <si>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</si>
  <si>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</si>
  <si>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</si>
  <si>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</si>
  <si>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</si>
  <si>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</si>
  <si>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</si>
  <si>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</si>
  <si>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</si>
  <si>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</si>
  <si>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</si>
  <si>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</si>
  <si>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</si>
  <si>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</si>
  <si>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</si>
  <si>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</si>
  <si>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</si>
  <si>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</si>
  <si>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</si>
  <si>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</si>
  <si>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</si>
  <si>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</si>
  <si>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</si>
  <si>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</si>
  <si>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</si>
  <si>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</si>
  <si>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</si>
  <si>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</si>
  <si>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</si>
  <si>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</si>
  <si>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</si>
  <si>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</si>
  <si>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</si>
  <si>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</si>
  <si>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</si>
  <si>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</si>
  <si>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</si>
  <si>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</si>
  <si>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</si>
  <si>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</si>
  <si>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</si>
  <si>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</si>
  <si>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</si>
  <si>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</si>
  <si>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</si>
  <si>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</si>
  <si>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</si>
  <si>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</si>
  <si>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</si>
  <si>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</si>
  <si>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</si>
  <si>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</si>
  <si>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</si>
  <si>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</si>
  <si>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</si>
  <si>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</si>
  <si>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</si>
  <si>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</si>
  <si>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</si>
  <si>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</si>
  <si>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</si>
  <si>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</si>
  <si>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</si>
  <si>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</si>
  <si>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</si>
  <si>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</si>
  <si>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</si>
  <si>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</si>
  <si>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</si>
  <si>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</si>
  <si>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</si>
  <si>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</si>
  <si>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</si>
  <si>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</si>
  <si>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</si>
  <si>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</si>
  <si>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</si>
  <si>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</si>
  <si>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</si>
  <si>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</si>
  <si>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</si>
  <si>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</si>
  <si>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</si>
  <si>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</si>
  <si>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</si>
  <si>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</si>
  <si>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</si>
  <si>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</si>
  <si>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</si>
  <si>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</si>
  <si>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</si>
  <si>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</si>
  <si>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</si>
  <si>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</si>
  <si>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</si>
  <si>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</si>
  <si>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</si>
  <si>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</si>
  <si>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</si>
  <si>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</si>
  <si>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</si>
  <si>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</si>
  <si>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</si>
  <si>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</si>
  <si>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</si>
  <si>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</si>
  <si>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</si>
  <si>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</si>
  <si>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</si>
  <si>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</si>
  <si>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</si>
  <si>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</si>
  <si>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</si>
  <si>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</si>
  <si>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</si>
  <si>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</si>
  <si>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</si>
  <si>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</si>
  <si>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</si>
  <si>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</si>
  <si>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</si>
  <si>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</si>
  <si>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</si>
  <si>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</si>
  <si>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</si>
  <si>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</si>
  <si>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</si>
  <si>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</si>
  <si>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</si>
  <si>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</si>
  <si>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</si>
  <si>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</si>
  <si>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</si>
  <si>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</si>
  <si>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</si>
  <si>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</si>
  <si>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</si>
  <si>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</si>
  <si>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</si>
  <si>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</si>
  <si>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</si>
  <si>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</si>
  <si>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</si>
  <si>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</si>
  <si>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</si>
  <si>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</si>
  <si>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</si>
  <si>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</si>
  <si>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</si>
  <si>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</si>
  <si>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</si>
  <si>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</si>
  <si>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</si>
  <si>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</si>
  <si>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</si>
  <si>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</si>
  <si>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</si>
  <si>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</si>
  <si>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</si>
  <si>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</si>
  <si>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</si>
  <si>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</si>
  <si>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</si>
  <si>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</si>
  <si>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</si>
  <si>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</si>
  <si>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</si>
  <si>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</si>
  <si>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</si>
  <si>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</si>
  <si>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</si>
  <si>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</si>
  <si>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</si>
  <si>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</si>
  <si>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</si>
  <si>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</si>
  <si>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</si>
  <si>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</si>
  <si>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</si>
  <si>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</si>
  <si>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</si>
  <si>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</si>
  <si>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</si>
  <si>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</si>
  <si>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</si>
  <si>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</si>
  <si>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</si>
  <si>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</si>
  <si>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</si>
  <si>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</si>
  <si>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</si>
  <si>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</si>
  <si>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</si>
  <si>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</si>
  <si>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</si>
  <si>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</si>
  <si>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</si>
  <si>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</si>
  <si>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</si>
  <si>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</si>
  <si>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</si>
  <si>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</si>
  <si>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</si>
  <si>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</si>
  <si>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</si>
  <si>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</si>
  <si>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</si>
  <si>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</si>
  <si>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</si>
  <si>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</si>
  <si>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</si>
  <si>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</si>
  <si>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</si>
  <si>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</si>
  <si>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</si>
  <si>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</si>
  <si>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</si>
  <si>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</si>
  <si>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</si>
  <si>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</si>
  <si>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</si>
  <si>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</si>
  <si>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</si>
  <si>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</si>
  <si>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</si>
  <si>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</si>
  <si>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</si>
  <si>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</si>
  <si>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</si>
  <si>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</si>
  <si>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</si>
  <si>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</si>
  <si>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</si>
  <si>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</si>
  <si>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</si>
  <si>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</si>
  <si>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</si>
  <si>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</si>
  <si>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</si>
  <si>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</si>
  <si>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</si>
  <si>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</si>
  <si>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</si>
  <si>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</si>
  <si>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</si>
  <si>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</si>
  <si>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</si>
  <si>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</si>
  <si>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</si>
  <si>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</si>
  <si>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</si>
  <si>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</si>
  <si>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</si>
  <si>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</si>
  <si>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</si>
  <si>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</si>
  <si>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</si>
  <si>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</si>
  <si>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</si>
  <si>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</si>
  <si>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</si>
  <si>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</si>
  <si>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</si>
  <si>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</si>
  <si>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</si>
  <si>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</si>
  <si>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</si>
  <si>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</si>
  <si>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</si>
  <si>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</si>
  <si>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</si>
  <si>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</si>
  <si>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</si>
  <si>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</si>
  <si>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</si>
  <si>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</si>
  <si>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</si>
  <si>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</si>
  <si>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</si>
  <si>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</si>
  <si>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</si>
  <si>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</si>
  <si>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</si>
  <si>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</si>
  <si>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</si>
  <si>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</si>
  <si>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</si>
  <si>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</si>
  <si>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</si>
  <si>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</si>
  <si>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</si>
  <si>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</si>
  <si>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</si>
  <si>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</si>
  <si>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</si>
  <si>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</si>
  <si>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</si>
  <si>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</si>
  <si>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</si>
  <si>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</si>
  <si>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</si>
  <si>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</si>
  <si>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</si>
  <si>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</si>
  <si>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</si>
  <si>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</si>
  <si>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</si>
  <si>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</si>
  <si>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</si>
  <si>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</si>
  <si>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</si>
  <si>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</si>
  <si>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</si>
  <si>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</si>
  <si>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</si>
  <si>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</si>
  <si>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</si>
  <si>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</si>
  <si>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</si>
  <si>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</si>
  <si>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</si>
  <si>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</si>
  <si>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</si>
  <si>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</si>
  <si>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</si>
  <si>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</si>
  <si>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</si>
  <si>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</si>
  <si>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</si>
  <si>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</si>
  <si>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</si>
  <si>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</si>
  <si>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</si>
  <si>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</si>
  <si>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</si>
  <si>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</si>
  <si>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</si>
  <si>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</si>
  <si>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</si>
  <si>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</si>
  <si>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</si>
  <si>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</si>
  <si>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</si>
  <si>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</si>
  <si>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</si>
  <si>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</si>
  <si>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</si>
  <si>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</si>
  <si>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</si>
  <si>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</si>
  <si>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</si>
  <si>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</si>
  <si>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</si>
  <si>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</si>
  <si>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</si>
  <si>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</si>
  <si>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</si>
  <si>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</si>
  <si>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</si>
  <si>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</si>
  <si>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</si>
  <si>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</si>
  <si>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</si>
  <si>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</si>
  <si>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</si>
  <si>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</si>
  <si>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</si>
  <si>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</si>
  <si>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</si>
  <si>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</si>
  <si>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</si>
  <si>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</si>
  <si>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</si>
  <si>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</si>
  <si>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</si>
  <si>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</si>
  <si>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</si>
  <si>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</si>
  <si>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</si>
  <si>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</si>
  <si>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</si>
  <si>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</si>
  <si>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</si>
  <si>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</si>
  <si>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</si>
  <si>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</si>
  <si>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</si>
  <si>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</si>
  <si>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</si>
  <si>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</si>
  <si>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</si>
  <si>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</si>
  <si>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</si>
  <si>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</si>
  <si>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</si>
  <si>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</si>
  <si>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</si>
  <si>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</si>
  <si>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</si>
  <si>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</si>
  <si>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</si>
  <si>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</si>
  <si>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</si>
  <si>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</si>
  <si>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</si>
  <si>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</si>
  <si>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</si>
  <si>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</si>
  <si>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</si>
  <si>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</si>
  <si>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</si>
  <si>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</si>
  <si>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</si>
  <si>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</si>
  <si>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</si>
  <si>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</si>
  <si>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</si>
  <si>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</si>
  <si>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</si>
  <si>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</si>
  <si>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</si>
  <si>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</si>
  <si>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</si>
  <si>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</si>
  <si>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</si>
  <si>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</si>
  <si>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</si>
  <si>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</si>
  <si>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</si>
  <si>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</si>
  <si>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</si>
  <si>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</si>
  <si>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</si>
  <si>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</si>
  <si>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</si>
  <si>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</si>
  <si>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</si>
  <si>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</si>
  <si>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</si>
  <si>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</si>
  <si>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</si>
  <si>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</si>
  <si>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</si>
  <si>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</si>
  <si>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</si>
  <si>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</si>
  <si>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</si>
  <si>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</si>
  <si>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</si>
  <si>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</si>
  <si>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</si>
  <si>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</si>
  <si>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</si>
  <si>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</si>
  <si>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</si>
  <si>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</si>
  <si>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</si>
  <si>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</si>
  <si>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</si>
  <si>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</si>
  <si>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</si>
  <si>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</si>
  <si>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</si>
  <si>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</si>
  <si>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</si>
  <si>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</si>
  <si>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</si>
  <si>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</si>
  <si>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</si>
  <si>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</si>
  <si>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</si>
  <si>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</si>
  <si>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</si>
  <si>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</si>
  <si>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</si>
  <si>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</si>
  <si>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</si>
  <si>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</si>
  <si>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</si>
  <si>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</si>
  <si>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</si>
  <si>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</si>
  <si>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</si>
  <si>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</si>
  <si>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</si>
  <si>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</si>
  <si>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</si>
  <si>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</si>
  <si>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</si>
  <si>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</si>
  <si>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</si>
  <si>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</si>
  <si>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</si>
  <si>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</si>
  <si>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</si>
  <si>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</si>
  <si>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</si>
  <si>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</si>
  <si>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</si>
  <si>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</si>
  <si>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</si>
  <si>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</si>
  <si>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</si>
  <si>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</si>
  <si>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</si>
  <si>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</si>
  <si>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</si>
  <si>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</si>
  <si>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</si>
  <si>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</si>
  <si>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</si>
  <si>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</si>
  <si>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</si>
  <si>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</si>
  <si>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</si>
  <si>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</si>
  <si>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</si>
  <si>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</si>
  <si>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</si>
  <si>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</si>
  <si>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</si>
  <si>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</si>
  <si>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</si>
  <si>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</si>
  <si>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</si>
  <si>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</si>
  <si>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</si>
  <si>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</si>
  <si>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</si>
  <si>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</si>
  <si>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</si>
  <si>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</si>
  <si>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</si>
  <si>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</si>
  <si>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</si>
  <si>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</si>
  <si>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</si>
  <si>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</si>
  <si>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</si>
  <si>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</si>
  <si>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</si>
  <si>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</si>
  <si>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</si>
  <si>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</si>
  <si>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</si>
  <si>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</si>
  <si>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</si>
  <si>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</si>
  <si>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</si>
  <si>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</si>
  <si>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</si>
  <si>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</si>
  <si>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</si>
  <si>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</si>
  <si>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</si>
  <si>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</si>
  <si>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</si>
  <si>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</si>
  <si>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</si>
  <si>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</si>
  <si>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</si>
  <si>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</si>
  <si>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</si>
  <si>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</si>
  <si>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</si>
  <si>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</si>
  <si>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</si>
  <si>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</si>
  <si>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</si>
  <si>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</si>
  <si>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</si>
  <si>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</si>
  <si>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</si>
  <si>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</si>
  <si>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</si>
  <si>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</si>
  <si>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</si>
  <si>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</si>
  <si>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</si>
  <si>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</si>
  <si>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</si>
  <si>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</si>
  <si>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</si>
  <si>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</si>
  <si>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</si>
  <si>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</si>
  <si>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</si>
  <si>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</si>
  <si>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</si>
  <si>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</si>
  <si>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</si>
  <si>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</si>
  <si>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</si>
  <si>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</si>
  <si>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</si>
  <si>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</si>
  <si>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</si>
  <si>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</si>
  <si>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</si>
  <si>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</si>
  <si>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</si>
  <si>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</si>
  <si>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</si>
  <si>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</si>
  <si>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</si>
  <si>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</si>
  <si>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</si>
  <si>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</si>
  <si>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</si>
  <si>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</si>
  <si>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</si>
  <si>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</si>
  <si>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</si>
  <si>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</si>
  <si>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</si>
  <si>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</si>
  <si>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</si>
  <si>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</si>
  <si>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</si>
  <si>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</si>
  <si>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</si>
  <si>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</si>
  <si>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</si>
  <si>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</si>
  <si>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</si>
  <si>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</si>
  <si>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</si>
  <si>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</si>
  <si>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</si>
  <si>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</si>
  <si>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</si>
  <si>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</si>
  <si>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</si>
  <si>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</si>
  <si>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</si>
  <si>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</si>
  <si>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</si>
  <si>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</si>
  <si>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</si>
  <si>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</si>
  <si>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</si>
  <si>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</si>
  <si>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</si>
  <si>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</si>
  <si>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</si>
  <si>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</si>
  <si>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</si>
  <si>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</si>
  <si>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</si>
  <si>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</si>
  <si>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</si>
  <si>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</si>
  <si>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</si>
  <si>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</si>
  <si>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</si>
  <si>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</si>
  <si>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</si>
  <si>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</si>
  <si>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</si>
  <si>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</si>
  <si>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</si>
  <si>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</si>
  <si>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</si>
  <si>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</si>
  <si>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</si>
  <si>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</si>
  <si>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</si>
  <si>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</si>
  <si>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</si>
  <si>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</si>
  <si>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</si>
  <si>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</si>
  <si>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</si>
  <si>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</si>
  <si>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</si>
  <si>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</si>
  <si>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</si>
  <si>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</si>
  <si>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</si>
  <si>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</si>
  <si>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</si>
  <si>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</si>
  <si>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</si>
  <si>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</si>
  <si>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</si>
  <si>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</si>
  <si>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</si>
  <si>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</si>
  <si>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</si>
  <si>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</si>
  <si>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</si>
  <si>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</si>
  <si>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</si>
  <si>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</si>
  <si>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</si>
  <si>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</si>
  <si>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</si>
  <si>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</si>
  <si>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</si>
  <si>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</si>
  <si>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</si>
  <si>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</si>
  <si>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</si>
  <si>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</si>
  <si>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</si>
  <si>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</si>
  <si>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</si>
  <si>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</si>
  <si>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</si>
  <si>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</si>
  <si>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</si>
  <si>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</si>
  <si>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</si>
  <si>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</si>
  <si>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</si>
  <si>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</si>
  <si>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</si>
  <si>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</si>
  <si>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</si>
  <si>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</si>
  <si>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</si>
  <si>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</si>
  <si>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</si>
  <si>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</si>
  <si>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</si>
  <si>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</si>
  <si>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</si>
  <si>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</si>
  <si>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</si>
  <si>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</si>
  <si>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</si>
  <si>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</si>
  <si>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</si>
  <si>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</si>
  <si>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</si>
  <si>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</si>
  <si>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</si>
  <si>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</si>
  <si>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</si>
  <si>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</si>
  <si>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</si>
  <si>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</si>
  <si>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</si>
  <si>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</si>
  <si>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</si>
  <si>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</si>
  <si>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</si>
  <si>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</si>
  <si>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</si>
  <si>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</si>
  <si>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</si>
  <si>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</si>
  <si>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</si>
  <si>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</si>
  <si>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</si>
  <si>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</si>
  <si>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</si>
  <si>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</si>
  <si>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</si>
  <si>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</si>
  <si>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</si>
  <si>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</si>
  <si>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</si>
  <si>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</si>
  <si>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</si>
  <si>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</si>
  <si>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</si>
  <si>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</si>
  <si>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</si>
  <si>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</si>
  <si>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</si>
  <si>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</si>
  <si>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</si>
  <si>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</si>
  <si>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</si>
  <si>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</si>
  <si>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</si>
  <si>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</si>
  <si>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</si>
  <si>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</si>
  <si>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</si>
  <si>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</si>
  <si>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</si>
  <si>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</si>
  <si>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</si>
  <si>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</si>
  <si>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</si>
  <si>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</si>
  <si>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</si>
  <si>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</si>
  <si>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</si>
  <si>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</si>
  <si>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</si>
  <si>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</si>
  <si>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</si>
  <si>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</si>
  <si>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</si>
  <si>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</si>
  <si>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</si>
  <si>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</si>
  <si>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</si>
  <si>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</si>
  <si>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</si>
  <si>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</si>
  <si>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</si>
  <si>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</si>
  <si>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</si>
  <si>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</si>
  <si>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</si>
  <si>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</si>
  <si>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</si>
  <si>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</si>
  <si>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</si>
  <si>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</si>
  <si>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</si>
  <si>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</si>
  <si>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</si>
  <si>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</si>
  <si>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</si>
  <si>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</si>
  <si>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</si>
  <si>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</si>
  <si>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</si>
  <si>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</si>
  <si>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</si>
  <si>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</si>
  <si>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</si>
  <si>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</si>
  <si>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</si>
  <si>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</si>
  <si>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</si>
  <si>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</si>
  <si>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</si>
  <si>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</si>
  <si>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</si>
  <si>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</si>
  <si>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</si>
  <si>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</si>
  <si>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</si>
  <si>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</si>
  <si>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</si>
  <si>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</si>
  <si>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</si>
  <si>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</si>
  <si>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</si>
  <si>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</si>
  <si>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</si>
  <si>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</si>
  <si>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</si>
  <si>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</si>
  <si>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</si>
  <si>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</si>
  <si>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</si>
  <si>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</si>
  <si>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</si>
  <si>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</si>
  <si>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</si>
  <si>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</si>
  <si>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</si>
  <si>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</si>
  <si>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</si>
  <si>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</si>
  <si>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</si>
  <si>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</si>
  <si>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</si>
  <si>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</si>
  <si>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</si>
  <si>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</si>
  <si>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</si>
  <si>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</si>
  <si>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</si>
  <si>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</si>
  <si>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</si>
  <si>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</si>
  <si>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</si>
  <si>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</si>
  <si>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</si>
  <si>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</si>
  <si>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</si>
  <si>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</si>
  <si>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</si>
  <si>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</si>
  <si>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</si>
  <si>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</si>
  <si>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</si>
  <si>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</si>
  <si>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</si>
  <si>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</si>
  <si>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</si>
  <si>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</si>
  <si>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</si>
  <si>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</si>
  <si>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</si>
  <si>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</si>
  <si>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</si>
  <si>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</si>
  <si>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</si>
  <si>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</si>
  <si>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</si>
  <si>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</si>
  <si>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</si>
  <si>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</si>
  <si>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</si>
  <si>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</si>
  <si>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</si>
  <si>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</si>
  <si>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</si>
  <si>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</si>
  <si>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</si>
  <si>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</si>
  <si>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</si>
  <si>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</si>
  <si>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</si>
  <si>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</si>
  <si>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</si>
  <si>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</si>
  <si>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</si>
  <si>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</si>
  <si>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</si>
  <si>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</si>
  <si>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</si>
  <si>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</si>
  <si>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</si>
  <si>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</si>
  <si>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</si>
  <si>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</si>
  <si>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</si>
  <si>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</si>
  <si>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</si>
  <si>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</si>
  <si>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</si>
  <si>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</si>
  <si>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</si>
  <si>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</si>
  <si>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</si>
  <si>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</si>
  <si>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</si>
  <si>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</si>
  <si>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</si>
  <si>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</si>
  <si>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</si>
  <si>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</si>
  <si>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</si>
  <si>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</si>
  <si>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</si>
  <si>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</si>
  <si>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</si>
  <si>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</si>
  <si>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</si>
  <si>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</si>
  <si>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</si>
  <si>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</si>
  <si>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</si>
  <si>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</si>
  <si>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</si>
  <si>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</si>
  <si>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</si>
  <si>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</si>
  <si>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</si>
  <si>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</si>
  <si>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</si>
  <si>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</si>
  <si>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</si>
  <si>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</si>
  <si>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</si>
  <si>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</si>
  <si>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</si>
  <si>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</si>
  <si>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</si>
  <si>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</si>
  <si>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</si>
  <si>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</si>
  <si>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</si>
  <si>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</si>
  <si>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</si>
  <si>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</si>
  <si>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</si>
  <si>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</si>
  <si>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</si>
  <si>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</si>
  <si>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</si>
  <si>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</si>
  <si>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</si>
  <si>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</si>
  <si>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</si>
  <si>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</si>
  <si>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</si>
  <si>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</si>
  <si>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</si>
  <si>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</si>
  <si>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</si>
  <si>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</si>
  <si>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</si>
  <si>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</si>
  <si>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</si>
  <si>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</si>
  <si>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</si>
  <si>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</si>
  <si>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</si>
  <si>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</si>
  <si>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</si>
  <si>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</si>
  <si>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</si>
  <si>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</si>
  <si>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</si>
  <si>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</si>
  <si>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</si>
  <si>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</si>
  <si>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</si>
  <si>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</si>
  <si>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</si>
  <si>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</si>
  <si>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</si>
  <si>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</si>
  <si>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</si>
  <si>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</si>
  <si>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</si>
  <si>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</si>
  <si>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</si>
  <si>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</si>
  <si>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</si>
  <si>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</si>
  <si>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</si>
  <si>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</si>
  <si>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</si>
  <si>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</si>
  <si>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</si>
  <si>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</si>
  <si>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</si>
  <si>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</si>
  <si>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</si>
  <si>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</si>
  <si>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</si>
  <si>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</si>
  <si>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</si>
  <si>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</si>
  <si>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</si>
  <si>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</si>
  <si>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</si>
  <si>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</si>
  <si>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</si>
  <si>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</si>
  <si>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</si>
  <si>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</si>
  <si>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</si>
  <si>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</si>
  <si>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</si>
  <si>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</si>
  <si>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</si>
  <si>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</si>
  <si>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</si>
  <si>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</si>
  <si>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</si>
  <si>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</si>
  <si>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</si>
  <si>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</si>
  <si>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</si>
  <si>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</si>
  <si>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</si>
  <si>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</si>
  <si>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</si>
  <si>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</si>
  <si>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</si>
  <si>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</si>
  <si>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</si>
  <si>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</si>
  <si>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</si>
  <si>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</si>
  <si>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</si>
  <si>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</si>
  <si>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</si>
  <si>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</si>
  <si>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</si>
  <si>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</si>
  <si>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</si>
  <si>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</si>
  <si>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</si>
  <si>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</si>
  <si>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</si>
  <si>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</si>
  <si>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</si>
  <si>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</si>
  <si>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</si>
  <si>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</si>
  <si>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</si>
  <si>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</si>
  <si>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</si>
  <si>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</si>
  <si>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</si>
  <si>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</si>
  <si>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</si>
  <si>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</si>
  <si>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</si>
  <si>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</si>
  <si>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</si>
  <si>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</si>
  <si>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</si>
  <si>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</si>
  <si>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</si>
  <si>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</si>
  <si>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</si>
  <si>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</si>
  <si>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</si>
  <si>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</si>
  <si>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</si>
  <si>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</si>
  <si>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</si>
  <si>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</si>
  <si>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</si>
  <si>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</si>
  <si>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</si>
  <si>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</si>
  <si>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</si>
  <si>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</si>
  <si>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</si>
  <si>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</si>
  <si>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</si>
  <si>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</si>
  <si>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</si>
  <si>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</si>
  <si>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</si>
  <si>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</si>
  <si>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</si>
  <si>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</si>
  <si>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</si>
  <si>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</si>
  <si>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</si>
  <si>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</si>
  <si>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</si>
  <si>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</si>
  <si>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</si>
  <si>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</si>
  <si>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</si>
  <si>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</si>
  <si>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</si>
  <si>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</si>
  <si>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</si>
  <si>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</si>
  <si>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</si>
  <si>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</si>
  <si>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</si>
  <si>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</si>
  <si>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</si>
  <si>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</si>
  <si>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</si>
  <si>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</si>
  <si>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</si>
  <si>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</si>
  <si>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</si>
  <si>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</si>
  <si>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</si>
  <si>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</si>
  <si>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</si>
  <si>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</si>
  <si>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</si>
  <si>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</si>
  <si>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</si>
  <si>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</si>
  <si>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</si>
  <si>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</si>
  <si>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</si>
  <si>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</si>
  <si>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</si>
  <si>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</si>
  <si>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</si>
  <si>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</si>
  <si>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</si>
  <si>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</si>
  <si>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</si>
  <si>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</si>
  <si>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</si>
  <si>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</si>
  <si>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</si>
  <si>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</si>
  <si>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</si>
  <si>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</si>
  <si>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</si>
  <si>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</si>
  <si>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</si>
  <si>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</si>
  <si>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</si>
  <si>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</si>
  <si>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</si>
  <si>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</si>
  <si>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</si>
  <si>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</si>
  <si>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</si>
  <si>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</si>
  <si>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</si>
  <si>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</si>
  <si>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</si>
  <si>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</si>
  <si>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</si>
  <si>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</si>
  <si>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</si>
  <si>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</si>
  <si>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</si>
  <si>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</si>
  <si>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</si>
  <si>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</si>
  <si>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</si>
  <si>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</si>
  <si>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</si>
  <si>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</si>
  <si>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</si>
  <si>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</si>
  <si>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</si>
  <si>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</si>
  <si>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</si>
  <si>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</si>
  <si>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</si>
  <si>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</si>
  <si>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</si>
  <si>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</si>
  <si>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</si>
  <si>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</si>
  <si>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</si>
  <si>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</si>
  <si>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</si>
  <si>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</si>
  <si>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</si>
  <si>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</si>
  <si>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</si>
  <si>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</si>
  <si>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</si>
  <si>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</si>
  <si>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</si>
  <si>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</si>
  <si>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</si>
  <si>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</si>
  <si>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</si>
  <si>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</si>
  <si>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</si>
  <si>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</si>
  <si>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</si>
  <si>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</si>
  <si>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</si>
  <si>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</si>
  <si>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</si>
  <si>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</si>
  <si>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</si>
  <si>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</si>
  <si>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</si>
  <si>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</si>
  <si>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</si>
  <si>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</si>
  <si>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</si>
  <si>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</si>
  <si>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</si>
  <si>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</si>
  <si>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</si>
  <si>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</si>
  <si>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</si>
  <si>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</si>
  <si>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</si>
  <si>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</si>
  <si>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</si>
  <si>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</si>
  <si>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</si>
  <si>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</si>
  <si>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</si>
  <si>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</si>
  <si>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</si>
  <si>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</si>
  <si>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</si>
  <si>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</si>
  <si>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</si>
  <si>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</si>
  <si>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</si>
  <si>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</si>
  <si>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</si>
  <si>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</si>
  <si>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</si>
  <si>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</si>
  <si>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</si>
  <si>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</si>
  <si>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</si>
  <si>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</si>
  <si>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</si>
  <si>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</si>
  <si>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</si>
  <si>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</si>
  <si>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</si>
  <si>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</si>
  <si>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</si>
  <si>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</si>
  <si>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</si>
  <si>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</si>
  <si>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</si>
  <si>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</si>
  <si>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</si>
  <si>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</si>
  <si>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</si>
  <si>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</si>
  <si>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</si>
  <si>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</si>
  <si>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</si>
  <si>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</si>
  <si>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</si>
  <si>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</si>
  <si>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</si>
  <si>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</si>
  <si>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</si>
  <si>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</si>
  <si>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</si>
  <si>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</si>
  <si>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</si>
  <si>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</si>
  <si>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</si>
  <si>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</si>
  <si>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</si>
  <si>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</si>
  <si>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</si>
  <si>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</si>
  <si>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</si>
  <si>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</si>
  <si>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</si>
  <si>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</si>
  <si>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</si>
  <si>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</si>
  <si>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</si>
  <si>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</si>
  <si>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</si>
  <si>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</si>
  <si>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</si>
  <si>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</si>
  <si>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</si>
  <si>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</si>
  <si>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</si>
  <si>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</si>
  <si>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</si>
  <si>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</si>
  <si>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</si>
  <si>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</si>
  <si>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</si>
  <si>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</si>
  <si>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</si>
  <si>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</si>
  <si>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</si>
  <si>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</si>
  <si>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</si>
  <si>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</si>
  <si>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</si>
  <si>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</si>
  <si>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</si>
  <si>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</si>
  <si>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</si>
  <si>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</si>
  <si>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</si>
  <si>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</si>
  <si>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</si>
  <si>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</si>
  <si>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</si>
  <si>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</si>
  <si>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</si>
  <si>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</si>
  <si>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</si>
  <si>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</si>
  <si>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</si>
  <si>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</si>
  <si>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</si>
  <si>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</si>
  <si>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</si>
  <si>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</si>
  <si>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</si>
  <si>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</si>
  <si>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</si>
  <si>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</si>
  <si>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</si>
  <si>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</si>
  <si>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</si>
  <si>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</si>
  <si>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</si>
  <si>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</si>
  <si>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</si>
  <si>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</si>
  <si>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</si>
  <si>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</si>
  <si>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</si>
  <si>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</si>
  <si>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</si>
  <si>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</si>
  <si>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</si>
  <si>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</si>
  <si>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</si>
  <si>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</si>
  <si>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</si>
  <si>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</si>
  <si>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</si>
  <si>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</si>
  <si>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</si>
  <si>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</si>
  <si>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</si>
  <si>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</si>
  <si>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</si>
  <si>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</si>
  <si>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</si>
  <si>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</si>
  <si>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</si>
  <si>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</si>
  <si>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</si>
  <si>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</si>
  <si>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</si>
  <si>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</si>
  <si>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</si>
  <si>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</si>
  <si>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</si>
  <si>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</si>
  <si>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</si>
  <si>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</si>
  <si>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</si>
  <si>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</si>
  <si>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</si>
  <si>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</si>
  <si>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</si>
  <si>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</si>
  <si>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</si>
  <si>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</si>
  <si>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</si>
  <si>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</si>
  <si>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</si>
  <si>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</si>
  <si>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</si>
  <si>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</si>
  <si>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</si>
  <si>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</si>
  <si>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</si>
  <si>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</si>
  <si>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</si>
  <si>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</si>
  <si>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</si>
  <si>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</si>
  <si>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</si>
  <si>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</si>
  <si>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</si>
  <si>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</si>
  <si>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</si>
  <si>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</si>
  <si>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</si>
  <si>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</si>
  <si>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</si>
  <si>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</si>
  <si>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</si>
  <si>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</si>
  <si>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</si>
  <si>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</si>
  <si>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</si>
  <si>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</si>
  <si>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</si>
  <si>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</si>
  <si>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</si>
  <si>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</si>
  <si>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</si>
  <si>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</si>
  <si>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</si>
  <si>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</si>
  <si>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</si>
  <si>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</si>
  <si>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</si>
  <si>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</si>
  <si>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</si>
  <si>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</si>
  <si>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</si>
  <si>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</si>
  <si>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</si>
  <si>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</si>
  <si>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</si>
  <si>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</si>
  <si>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</si>
  <si>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</si>
  <si>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</si>
  <si>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</si>
  <si>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</si>
  <si>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</si>
  <si>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</si>
  <si>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</si>
  <si>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</si>
  <si>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</si>
  <si>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</si>
  <si>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</si>
  <si>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</si>
  <si>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</si>
  <si>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</si>
  <si>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</si>
  <si>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</si>
  <si>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</si>
  <si>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</si>
  <si>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</si>
  <si>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</si>
  <si>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</si>
  <si>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</si>
  <si>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</si>
  <si>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</si>
  <si>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</si>
  <si>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</si>
  <si>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</si>
  <si>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</si>
  <si>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</si>
  <si>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</si>
  <si>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</si>
  <si>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</si>
  <si>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</si>
  <si>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</si>
  <si>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</si>
  <si>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</si>
  <si>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</si>
  <si>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</si>
  <si>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</si>
  <si>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</si>
  <si>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</si>
  <si>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</si>
  <si>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</si>
  <si>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</si>
  <si>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</si>
  <si>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</si>
  <si>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</si>
  <si>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</si>
  <si>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</si>
  <si>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</si>
  <si>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</si>
  <si>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</si>
  <si>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</si>
  <si>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</si>
  <si>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</si>
  <si>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</si>
  <si>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</si>
  <si>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</si>
  <si>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</si>
  <si>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</si>
  <si>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</si>
  <si>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</si>
  <si>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</si>
  <si>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</si>
  <si>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</si>
  <si>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</si>
  <si>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</si>
  <si>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</si>
  <si>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</si>
  <si>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</si>
  <si>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</si>
  <si>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</si>
  <si>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</si>
  <si>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</si>
  <si>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</si>
  <si>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</si>
  <si>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</si>
  <si>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</si>
  <si>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</si>
  <si>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</si>
  <si>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</si>
  <si>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</si>
  <si>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</si>
  <si>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</si>
  <si>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</si>
  <si>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</si>
  <si>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</si>
  <si>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</si>
  <si>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</si>
  <si>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</si>
  <si>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</si>
  <si>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</si>
  <si>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</si>
  <si>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</si>
  <si>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</si>
  <si>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</si>
  <si>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</si>
  <si>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</si>
  <si>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</si>
  <si>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</si>
  <si>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</si>
  <si>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</si>
  <si>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</si>
  <si>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</si>
  <si>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</si>
  <si>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</si>
  <si>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</si>
  <si>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</si>
  <si>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</si>
  <si>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</si>
  <si>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</si>
  <si>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</si>
  <si>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</si>
  <si>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</si>
  <si>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</si>
  <si>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</si>
  <si>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</si>
  <si>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</si>
  <si>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</si>
  <si>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</si>
  <si>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</si>
  <si>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</si>
  <si>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</si>
  <si>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</si>
  <si>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</si>
  <si>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</si>
  <si>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</si>
  <si>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</si>
  <si>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</si>
  <si>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</si>
  <si>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</si>
  <si>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</si>
  <si>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</si>
  <si>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</si>
  <si>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</si>
  <si>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</si>
  <si>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</si>
  <si>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</si>
  <si>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</si>
  <si>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</si>
  <si>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</si>
  <si>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</si>
  <si>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</si>
  <si>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</si>
  <si>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</si>
  <si>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</si>
  <si>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</si>
  <si>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</si>
  <si>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</si>
  <si>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</si>
  <si>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</si>
  <si>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</si>
  <si>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</si>
  <si>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</si>
  <si>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</si>
  <si>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</si>
  <si>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</si>
  <si>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</si>
  <si>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</si>
  <si>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</si>
  <si>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</si>
  <si>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</si>
  <si>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</si>
  <si>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</si>
  <si>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</si>
  <si>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</si>
  <si>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</si>
  <si>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</si>
  <si>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</si>
  <si>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</si>
  <si>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</si>
  <si>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</si>
  <si>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</si>
  <si>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</si>
  <si>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</si>
  <si>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</si>
  <si>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</si>
  <si>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</si>
  <si>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</si>
  <si>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</si>
  <si>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</si>
  <si>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</si>
  <si>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</si>
  <si>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</si>
  <si>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</si>
  <si>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</si>
  <si>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</si>
  <si>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</si>
  <si>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</si>
  <si>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</si>
  <si>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</si>
  <si>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</si>
  <si>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</si>
  <si>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</si>
  <si>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</si>
  <si>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</si>
  <si>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</si>
  <si>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</si>
  <si>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</si>
  <si>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</si>
  <si>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</si>
  <si>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</si>
  <si>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</si>
  <si>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</si>
  <si>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</si>
  <si>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</si>
  <si>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</si>
  <si>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</si>
  <si>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</si>
  <si>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</si>
  <si>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</si>
  <si>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</si>
  <si>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</si>
  <si>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</si>
  <si>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</si>
  <si>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</si>
  <si>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</si>
  <si>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</si>
  <si>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</si>
  <si>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</si>
  <si>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</si>
  <si>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</si>
  <si>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</si>
  <si>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</si>
  <si>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</si>
  <si>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</si>
  <si>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</si>
  <si>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</si>
  <si>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</si>
  <si>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</si>
  <si>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</si>
  <si>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</si>
  <si>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</si>
  <si>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</si>
  <si>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</si>
  <si>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</si>
  <si>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</si>
  <si>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</si>
  <si>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</si>
  <si>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</si>
  <si>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</si>
  <si>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</si>
  <si>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</si>
  <si>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</si>
  <si>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</si>
  <si>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</si>
  <si>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</si>
  <si>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</si>
  <si>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</si>
  <si>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</si>
  <si>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</si>
  <si>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</si>
  <si>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</si>
  <si>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</si>
  <si>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</si>
  <si>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</si>
  <si>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</si>
  <si>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</si>
  <si>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</si>
  <si>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</si>
  <si>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</si>
  <si>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</si>
  <si>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</si>
  <si>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</si>
  <si>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</si>
  <si>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</si>
  <si>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</si>
  <si>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</si>
  <si>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</si>
  <si>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</si>
  <si>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</si>
  <si>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</si>
  <si>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</si>
  <si>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</si>
  <si>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</si>
  <si>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</si>
  <si>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</si>
  <si>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</si>
  <si>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</si>
  <si>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</si>
  <si>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</si>
  <si>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</si>
  <si>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</si>
  <si>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</si>
  <si>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</si>
  <si>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</si>
  <si>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</si>
  <si>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</si>
  <si>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</si>
  <si>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</si>
  <si>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</si>
  <si>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</si>
  <si>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</si>
  <si>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</si>
  <si>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</si>
  <si>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</si>
  <si>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</si>
  <si>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</si>
  <si>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</si>
  <si>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</si>
  <si>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</si>
  <si>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</si>
  <si>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</si>
  <si>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</si>
  <si>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</si>
  <si>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</si>
  <si>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</si>
  <si>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</si>
  <si>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</si>
  <si>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</si>
  <si>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</si>
  <si>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</si>
  <si>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</si>
  <si>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</si>
  <si>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</si>
  <si>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</si>
  <si>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</si>
  <si>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</si>
  <si>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</si>
  <si>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</si>
  <si>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</si>
  <si>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</si>
  <si>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</si>
  <si>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</si>
  <si>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</si>
  <si>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</si>
  <si>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</si>
  <si>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</si>
  <si>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</si>
  <si>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</si>
  <si>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</si>
  <si>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</si>
  <si>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</si>
  <si>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</si>
  <si>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</si>
  <si>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</si>
  <si>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</si>
  <si>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</si>
  <si>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</si>
  <si>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</si>
  <si>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</si>
  <si>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</si>
  <si>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</si>
  <si>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</si>
  <si>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</si>
  <si>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</si>
  <si>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</si>
  <si>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</si>
  <si>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</si>
  <si>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</si>
  <si>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</si>
  <si>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</si>
  <si>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</si>
  <si>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</si>
  <si>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</si>
  <si>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</si>
  <si>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</si>
  <si>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</si>
  <si>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</si>
  <si>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</si>
  <si>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</si>
  <si>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</si>
  <si>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</si>
  <si>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</si>
  <si>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</si>
  <si>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</si>
  <si>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</si>
  <si>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</si>
  <si>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</si>
  <si>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</si>
  <si>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</si>
  <si>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</si>
  <si>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</si>
  <si>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</si>
  <si>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</si>
  <si>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</si>
  <si>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</si>
  <si>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</si>
  <si>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</si>
  <si>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</si>
  <si>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</si>
  <si>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</si>
  <si>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</si>
  <si>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</si>
  <si>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</si>
  <si>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</si>
  <si>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</si>
  <si>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</si>
  <si>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</si>
  <si>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</si>
  <si>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</si>
  <si>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</si>
  <si>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</si>
  <si>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</si>
  <si>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</si>
  <si>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</si>
  <si>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</si>
  <si>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</si>
  <si>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</si>
  <si>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</si>
  <si>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</si>
  <si>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</si>
  <si>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</si>
  <si>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</si>
  <si>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</si>
  <si>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</si>
  <si>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</si>
  <si>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</si>
  <si>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</si>
  <si>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</si>
  <si>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</si>
  <si>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</si>
  <si>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</si>
  <si>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</si>
  <si>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</si>
  <si>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</si>
  <si>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</si>
  <si>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</si>
  <si>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</si>
  <si>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</si>
  <si>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</si>
  <si>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</si>
  <si>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</si>
  <si>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</si>
  <si>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</si>
  <si>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</si>
  <si>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</si>
  <si>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</si>
  <si>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</si>
  <si>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</si>
  <si>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</si>
  <si>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</si>
  <si>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</si>
  <si>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</si>
  <si>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</si>
  <si>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</si>
  <si>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</si>
  <si>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</si>
  <si>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</si>
  <si>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</si>
  <si>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</si>
  <si>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</si>
  <si>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</si>
  <si>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</si>
  <si>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</si>
  <si>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</si>
  <si>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</si>
  <si>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</si>
  <si>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</si>
  <si>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</si>
  <si>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</si>
  <si>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</si>
  <si>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</si>
  <si>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</si>
  <si>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</si>
  <si>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</si>
  <si>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</si>
  <si>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</si>
  <si>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</si>
  <si>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</si>
  <si>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</si>
  <si>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</si>
  <si>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</si>
  <si>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</si>
  <si>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</si>
  <si>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</si>
  <si>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</si>
  <si>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</si>
  <si>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</si>
  <si>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</si>
  <si>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</si>
  <si>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</si>
  <si>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</si>
  <si>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</si>
  <si>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</si>
  <si>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</si>
  <si>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</si>
  <si>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</si>
  <si>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</si>
  <si>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</si>
  <si>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</si>
  <si>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</si>
  <si>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</si>
  <si>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</si>
  <si>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</si>
  <si>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</si>
  <si>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</si>
  <si>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</si>
  <si>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</si>
  <si>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</si>
  <si>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</si>
  <si>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</si>
  <si>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</si>
  <si>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</si>
  <si>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</si>
  <si>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</si>
  <si>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</si>
  <si>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</si>
  <si>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</si>
  <si>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</si>
  <si>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</si>
  <si>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</si>
  <si>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</si>
  <si>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</si>
  <si>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</si>
  <si>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</si>
  <si>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</si>
  <si>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</si>
  <si>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</si>
  <si>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</si>
  <si>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</si>
  <si>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</si>
  <si>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</si>
  <si>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</si>
  <si>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</si>
  <si>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</si>
  <si>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</si>
  <si>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</si>
  <si>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</si>
  <si>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</si>
  <si>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</si>
  <si>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</si>
  <si>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</si>
  <si>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</si>
  <si>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</si>
  <si>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</si>
  <si>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</si>
  <si>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</si>
  <si>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</si>
  <si>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</si>
  <si>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</si>
  <si>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</si>
  <si>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</si>
  <si>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</si>
  <si>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</si>
  <si>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</si>
  <si>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</si>
  <si>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</si>
  <si>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</si>
  <si>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</si>
  <si>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</si>
  <si>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</si>
  <si>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</si>
  <si>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</si>
  <si>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</si>
  <si>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</si>
  <si>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</si>
  <si>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</si>
  <si>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</si>
  <si>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</si>
  <si>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</si>
  <si>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</si>
  <si>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</si>
  <si>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</si>
  <si>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</si>
  <si>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</si>
  <si>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</si>
  <si>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</si>
  <si>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</si>
  <si>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</si>
  <si>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</si>
  <si>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</si>
  <si>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</si>
  <si>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</si>
  <si>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</si>
  <si>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</si>
  <si>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</si>
  <si>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</si>
  <si>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</si>
  <si>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</si>
  <si>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</si>
  <si>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</si>
  <si>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</si>
  <si>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</si>
  <si>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</si>
  <si>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</si>
  <si>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</si>
  <si>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</si>
  <si>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</si>
  <si>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</si>
  <si>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</si>
  <si>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</si>
  <si>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</si>
  <si>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</si>
  <si>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</si>
  <si>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</si>
  <si>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</si>
  <si>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</si>
  <si>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</si>
  <si>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</si>
  <si>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</si>
  <si>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</si>
  <si>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</si>
  <si>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</si>
  <si>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</si>
  <si>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</si>
  <si>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</si>
  <si>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</si>
  <si>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</si>
  <si>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</si>
  <si>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</si>
  <si>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</si>
  <si>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</si>
  <si>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</si>
  <si>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</si>
  <si>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</si>
  <si>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</si>
  <si>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</si>
  <si>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</si>
  <si>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</si>
  <si>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</si>
  <si>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</si>
  <si>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</si>
  <si>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</si>
  <si>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</si>
  <si>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</si>
  <si>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</si>
  <si>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</si>
  <si>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</si>
  <si>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</si>
  <si>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</si>
  <si>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</si>
  <si>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</si>
  <si>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</si>
  <si>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</si>
  <si>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</si>
  <si>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</si>
  <si>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</si>
  <si>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</si>
  <si>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</si>
  <si>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</si>
  <si>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</si>
  <si>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</si>
  <si>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</si>
  <si>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</si>
  <si>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</si>
  <si>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</si>
  <si>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</si>
  <si>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</si>
  <si>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</si>
  <si>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</si>
  <si>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</si>
  <si>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</si>
  <si>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</si>
  <si>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</si>
  <si>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</si>
  <si>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</si>
  <si>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</si>
  <si>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</si>
  <si>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</si>
  <si>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</si>
  <si>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</si>
  <si>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</si>
  <si>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</si>
  <si>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</si>
  <si>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</si>
  <si>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</si>
  <si>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</si>
  <si>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</si>
  <si>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</si>
  <si>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</si>
  <si>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</si>
  <si>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</si>
  <si>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</si>
  <si>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</si>
  <si>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</si>
  <si>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</si>
  <si>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</si>
  <si>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</si>
  <si>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</si>
  <si>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</si>
  <si>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</si>
  <si>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</si>
  <si>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</si>
  <si>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</si>
  <si>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</si>
  <si>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</si>
  <si>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</si>
  <si>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</si>
  <si>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</si>
  <si>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</si>
  <si>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</si>
  <si>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</si>
  <si>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</si>
  <si>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</si>
  <si>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</si>
  <si>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</si>
  <si>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</si>
  <si>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</si>
  <si>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</si>
  <si>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</si>
  <si>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</si>
  <si>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</si>
  <si>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</si>
  <si>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</si>
  <si>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</si>
  <si>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</si>
  <si>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</si>
  <si>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</si>
  <si>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</si>
  <si>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</si>
  <si>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</si>
  <si>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</si>
  <si>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</si>
  <si>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</si>
  <si>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</si>
  <si>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</si>
  <si>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</si>
  <si>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</si>
  <si>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</si>
  <si>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</si>
  <si>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</si>
  <si>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</si>
  <si>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</si>
  <si>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</si>
  <si>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</si>
  <si>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</si>
  <si>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</si>
  <si>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</si>
  <si>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</si>
  <si>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</si>
  <si>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</si>
  <si>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</si>
  <si>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</si>
  <si>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</si>
  <si>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</si>
  <si>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</si>
  <si>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</si>
  <si>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</si>
  <si>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</si>
  <si>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</si>
  <si>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</si>
  <si>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</si>
  <si>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</si>
  <si>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</si>
  <si>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</si>
  <si>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</si>
  <si>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</si>
  <si>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</si>
  <si>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</si>
  <si>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</si>
  <si>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</si>
  <si>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</si>
  <si>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</si>
  <si>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</si>
  <si>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</si>
  <si>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</si>
  <si>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</si>
  <si>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</si>
  <si>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</si>
  <si>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</si>
  <si>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</si>
  <si>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</si>
  <si>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</si>
  <si>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</si>
  <si>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</si>
  <si>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</si>
  <si>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</si>
  <si>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</si>
  <si>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</si>
  <si>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</si>
  <si>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</si>
  <si>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</si>
  <si>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</si>
  <si>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</si>
  <si>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</si>
  <si>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</si>
  <si>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</si>
  <si>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</si>
  <si>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</si>
  <si>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</si>
  <si>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</si>
  <si>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</si>
  <si>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</si>
  <si>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</si>
  <si>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</si>
  <si>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</si>
  <si>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</si>
  <si>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</si>
  <si>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</si>
  <si>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</si>
  <si>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</si>
  <si>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</si>
  <si>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</si>
  <si>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</si>
  <si>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</si>
  <si>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</si>
  <si>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</si>
  <si>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</si>
  <si>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</si>
  <si>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</si>
  <si>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</si>
  <si>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</si>
  <si>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</si>
  <si>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</si>
  <si>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</si>
  <si>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</si>
  <si>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</si>
  <si>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</si>
  <si>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</si>
  <si>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</si>
  <si>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</si>
  <si>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</si>
  <si>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</si>
  <si>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</si>
  <si>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</si>
  <si>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</si>
  <si>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</si>
  <si>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</si>
  <si>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</si>
  <si>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</si>
  <si>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</si>
  <si>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</si>
  <si>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</si>
  <si>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</si>
  <si>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</si>
  <si>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</si>
  <si>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</si>
  <si>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</si>
  <si>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</si>
  <si>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</si>
  <si>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</si>
  <si>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</si>
  <si>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</si>
  <si>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</si>
  <si>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</si>
  <si>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</si>
  <si>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</si>
  <si>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</si>
  <si>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</si>
  <si>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</si>
  <si>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</si>
  <si>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</si>
  <si>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</si>
  <si>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</si>
  <si>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</si>
  <si>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</si>
  <si>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</si>
  <si>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</si>
  <si>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</si>
  <si>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</si>
  <si>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</si>
  <si>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</si>
  <si>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</si>
  <si>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</si>
  <si>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</si>
  <si>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</si>
  <si>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</si>
  <si>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</si>
  <si>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</si>
  <si>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</si>
  <si>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</si>
  <si>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</si>
  <si>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</si>
  <si>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</si>
  <si>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</si>
  <si>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</si>
  <si>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</si>
  <si>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</si>
  <si>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</si>
  <si>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</si>
  <si>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</si>
  <si>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</si>
  <si>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</si>
  <si>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</si>
  <si>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</si>
  <si>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</si>
  <si>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</si>
  <si>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</si>
  <si>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</si>
  <si>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</si>
  <si>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</si>
  <si>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</si>
  <si>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</si>
  <si>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</si>
  <si>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</si>
  <si>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</si>
  <si>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</si>
  <si>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</si>
  <si>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</si>
  <si>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</si>
  <si>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</si>
  <si>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</si>
  <si>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</si>
  <si>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</si>
  <si>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</si>
  <si>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</si>
  <si>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</si>
  <si>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</si>
  <si>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</si>
  <si>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</si>
  <si>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</si>
  <si>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</si>
  <si>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</si>
  <si>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</si>
  <si>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</si>
  <si>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</si>
  <si>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</si>
  <si>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</si>
  <si>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</si>
  <si>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</si>
  <si>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</si>
  <si>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</si>
  <si>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</si>
  <si>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</si>
  <si>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</si>
  <si>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</si>
  <si>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</si>
  <si>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</si>
  <si>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</si>
  <si>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</si>
  <si>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</si>
  <si>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</si>
  <si>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</si>
  <si>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</si>
  <si>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</si>
  <si>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</si>
  <si>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</si>
  <si>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</si>
  <si>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</si>
  <si>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</si>
  <si>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</si>
  <si>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</si>
  <si>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</si>
  <si>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</si>
  <si>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</si>
  <si>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</si>
  <si>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</si>
  <si>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</si>
  <si>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</si>
  <si>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</si>
  <si>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</si>
  <si>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</si>
  <si>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</si>
  <si>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</si>
  <si>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</si>
  <si>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</si>
  <si>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</si>
  <si>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</si>
  <si>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</si>
  <si>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</si>
  <si>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</si>
  <si>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</si>
  <si>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</si>
  <si>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</si>
  <si>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</si>
  <si>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</si>
  <si>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</si>
  <si>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</si>
  <si>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</si>
  <si>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</si>
  <si>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</si>
  <si>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</si>
  <si>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</si>
  <si>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</si>
  <si>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</si>
  <si>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</si>
  <si>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</si>
  <si>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</si>
  <si>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</si>
  <si>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</si>
  <si>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</si>
  <si>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</si>
  <si>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</si>
  <si>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</si>
  <si>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</si>
  <si>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</si>
  <si>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</si>
  <si>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</si>
  <si>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</si>
  <si>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</si>
  <si>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</si>
  <si>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</si>
  <si>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</si>
  <si>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</si>
  <si>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</si>
  <si>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</si>
  <si>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</si>
  <si>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</si>
  <si>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</si>
  <si>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</si>
  <si>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</si>
  <si>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</si>
  <si>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</si>
  <si>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</si>
  <si>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</si>
  <si>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</si>
  <si>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</si>
  <si>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</si>
  <si>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</si>
  <si>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</si>
  <si>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</si>
  <si>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</si>
  <si>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</si>
  <si>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</si>
  <si>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</si>
  <si>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</si>
  <si>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</si>
  <si>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</si>
  <si>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</si>
  <si>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</si>
  <si>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</si>
  <si>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</si>
  <si>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</si>
  <si>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</si>
  <si>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</si>
  <si>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</si>
  <si>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</si>
  <si>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</si>
  <si>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</si>
  <si>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</si>
  <si>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</si>
  <si>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</si>
  <si>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</si>
  <si>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</si>
  <si>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</si>
  <si>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</si>
  <si>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</si>
  <si>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</si>
  <si>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</si>
  <si>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</si>
  <si>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</si>
  <si>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</si>
  <si>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</si>
  <si>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</si>
  <si>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</si>
  <si>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</si>
  <si>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</si>
  <si>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</si>
  <si>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</si>
  <si>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</si>
  <si>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</si>
  <si>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</si>
  <si>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</si>
  <si>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</si>
  <si>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</si>
  <si>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</si>
  <si>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</si>
  <si>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</si>
  <si>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</si>
  <si>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</si>
  <si>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</si>
  <si>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</si>
  <si>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</si>
  <si>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</si>
  <si>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</si>
  <si>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</si>
  <si>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</si>
  <si>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</si>
  <si>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</si>
  <si>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</si>
  <si>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</si>
  <si>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</si>
  <si>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</si>
  <si>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</si>
  <si>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</si>
  <si>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</si>
  <si>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</si>
  <si>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</si>
  <si>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</si>
  <si>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</si>
  <si>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</si>
  <si>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</si>
  <si>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</si>
  <si>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</si>
  <si>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</si>
  <si>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</si>
  <si>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</si>
  <si>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</si>
  <si>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</si>
  <si>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</si>
  <si>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</si>
  <si>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</si>
  <si>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</si>
  <si>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</si>
  <si>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</si>
  <si>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</si>
  <si>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</si>
  <si>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</si>
  <si>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</si>
  <si>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</si>
  <si>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</si>
  <si>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</si>
  <si>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</si>
  <si>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</si>
  <si>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</si>
  <si>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</si>
  <si>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</si>
  <si>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</si>
  <si>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</si>
  <si>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</si>
  <si>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</si>
  <si>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</si>
  <si>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</si>
  <si>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</si>
  <si>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</si>
  <si>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</si>
  <si>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</si>
  <si>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</si>
  <si>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</si>
  <si>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</si>
  <si>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</si>
  <si>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</si>
  <si>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</si>
  <si>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</si>
  <si>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</si>
  <si>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</si>
  <si>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</si>
  <si>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</si>
  <si>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</si>
  <si>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</si>
  <si>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</si>
  <si>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</si>
  <si>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</si>
  <si>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</si>
  <si>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</si>
  <si>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</si>
  <si>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</si>
  <si>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</si>
  <si>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</si>
  <si>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</si>
  <si>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</si>
  <si>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</si>
  <si>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</si>
  <si>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</si>
  <si>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</si>
  <si>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</si>
  <si>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</si>
  <si>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</si>
  <si>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</si>
  <si>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</si>
  <si>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</si>
  <si>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</si>
  <si>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</si>
  <si>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</si>
  <si>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</si>
  <si>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</si>
  <si>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</si>
  <si>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</si>
  <si>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</si>
  <si>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</si>
  <si>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</si>
  <si>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</si>
  <si>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</si>
  <si>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</si>
  <si>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</si>
  <si>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</si>
  <si>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</si>
  <si>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</si>
  <si>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</si>
  <si>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</si>
  <si>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</si>
  <si>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</si>
  <si>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</si>
  <si>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</si>
  <si>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</si>
  <si>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</si>
  <si>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</si>
  <si>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</si>
  <si>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</si>
  <si>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</si>
  <si>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</si>
  <si>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</si>
  <si>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</si>
  <si>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</si>
  <si>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</si>
  <si>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</si>
  <si>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</si>
  <si>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</si>
  <si>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</si>
  <si>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</si>
  <si>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</si>
  <si>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</si>
  <si>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</si>
  <si>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</si>
  <si>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</si>
  <si>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</si>
  <si>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</si>
  <si>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</si>
  <si>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</si>
  <si>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</si>
  <si>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</si>
  <si>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</si>
  <si>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</si>
  <si>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</si>
  <si>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</si>
  <si>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</si>
  <si>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</si>
  <si>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</si>
  <si>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</si>
  <si>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</si>
  <si>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</si>
  <si>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</si>
  <si>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</si>
  <si>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</si>
  <si>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</si>
  <si>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</si>
  <si>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</si>
  <si>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</si>
  <si>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</si>
  <si>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</si>
  <si>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</si>
  <si>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</si>
  <si>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</si>
  <si>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</si>
  <si>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</si>
  <si>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</si>
  <si>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</si>
  <si>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</si>
  <si>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</si>
  <si>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</si>
  <si>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</si>
  <si>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</si>
  <si>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</si>
  <si>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</si>
  <si>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</si>
  <si>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</si>
  <si>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</si>
  <si>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</si>
  <si>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</si>
  <si>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</si>
  <si>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</si>
  <si>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</si>
  <si>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</si>
  <si>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</si>
  <si>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</si>
  <si>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</si>
  <si>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</si>
  <si>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</si>
  <si>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</si>
  <si>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</si>
  <si>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</si>
  <si>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</si>
  <si>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</si>
  <si>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</si>
  <si>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</si>
  <si>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</si>
  <si>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</si>
  <si>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</si>
  <si>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</si>
  <si>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</si>
  <si>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</si>
  <si>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</si>
  <si>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</si>
  <si>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</si>
  <si>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</si>
  <si>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</si>
  <si>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</si>
  <si>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</si>
  <si>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</si>
  <si>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</si>
  <si>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</si>
  <si>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</si>
  <si>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</si>
  <si>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</si>
  <si>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</si>
  <si>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</si>
  <si>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</si>
  <si>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</si>
  <si>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</si>
  <si>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</si>
  <si>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</si>
  <si>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</si>
  <si>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</si>
  <si>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</si>
  <si>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</si>
  <si>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</si>
  <si>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</si>
  <si>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</si>
  <si>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</si>
  <si>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</si>
  <si>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</si>
  <si>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</si>
  <si>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</si>
  <si>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</si>
  <si>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</si>
  <si>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</si>
  <si>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</si>
  <si>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</si>
  <si>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</si>
  <si>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</si>
  <si>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</si>
  <si>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</si>
  <si>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</si>
  <si>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</si>
  <si>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</si>
  <si>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</si>
  <si>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</si>
  <si>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</si>
  <si>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</si>
  <si>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</si>
  <si>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</si>
  <si>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</si>
  <si>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</si>
  <si>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</si>
  <si>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</si>
  <si>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</si>
  <si>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</si>
  <si>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</si>
  <si>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</si>
  <si>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</si>
  <si>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</si>
  <si>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</si>
  <si>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</si>
  <si>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</si>
  <si>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</si>
  <si>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</si>
  <si>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</si>
  <si>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</si>
  <si>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</si>
  <si>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</si>
  <si>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</si>
  <si>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</si>
  <si>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</si>
  <si>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</si>
  <si>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</si>
  <si>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</si>
  <si>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</si>
  <si>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</si>
  <si>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</si>
  <si>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</si>
  <si>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</si>
  <si>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</si>
  <si>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</si>
  <si>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</si>
  <si>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</si>
  <si>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</si>
  <si>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</si>
  <si>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</si>
  <si>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</si>
  <si>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</si>
  <si>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</si>
  <si>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</si>
  <si>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</si>
  <si>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</si>
  <si>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</si>
  <si>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</si>
  <si>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</si>
  <si>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</si>
  <si>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</si>
  <si>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</si>
  <si>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</si>
  <si>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</si>
  <si>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</si>
  <si>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</si>
  <si>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</si>
  <si>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</si>
  <si>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</si>
  <si>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</si>
  <si>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</si>
  <si>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</si>
  <si>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</si>
  <si>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</si>
  <si>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</si>
  <si>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</si>
  <si>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</si>
  <si>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</si>
  <si>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</si>
  <si>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</si>
  <si>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</si>
  <si>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</si>
  <si>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</si>
  <si>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</si>
  <si>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</si>
  <si>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</si>
  <si>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</si>
  <si>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</si>
  <si>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</si>
  <si>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</si>
  <si>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</si>
  <si>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</si>
  <si>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</si>
  <si>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</si>
  <si>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</si>
  <si>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</si>
  <si>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</si>
  <si>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</si>
  <si>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</si>
  <si>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</si>
  <si>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</si>
  <si>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</si>
  <si>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</si>
  <si>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</si>
  <si>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</si>
  <si>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</si>
  <si>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</si>
  <si>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</si>
  <si>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</si>
  <si>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</si>
  <si>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</si>
  <si>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</si>
  <si>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</si>
  <si>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</si>
  <si>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</si>
  <si>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</si>
  <si>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</si>
  <si>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</si>
  <si>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</si>
  <si>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</si>
  <si>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</si>
  <si>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</si>
  <si>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</si>
  <si>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</si>
  <si>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</si>
  <si>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</si>
  <si>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</si>
  <si>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</si>
  <si>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</si>
  <si>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</si>
  <si>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</si>
  <si>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</si>
  <si>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</si>
  <si>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</si>
  <si>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</si>
  <si>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</si>
  <si>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</si>
  <si>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</si>
  <si>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</si>
  <si>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</si>
  <si>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</si>
  <si>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</si>
  <si>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</si>
  <si>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</si>
  <si>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</si>
  <si>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</si>
  <si>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</si>
  <si>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</si>
  <si>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</si>
  <si>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</si>
  <si>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</si>
  <si>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</si>
  <si>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</si>
  <si>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</si>
  <si>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</si>
  <si>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</si>
  <si>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</si>
  <si>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</si>
  <si>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</si>
  <si>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</si>
  <si>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</si>
  <si>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</si>
  <si>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</si>
  <si>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</si>
  <si>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</si>
  <si>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</si>
  <si>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</si>
  <si>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</si>
  <si>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</si>
  <si>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</si>
  <si>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</si>
  <si>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</si>
  <si>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</si>
  <si>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</si>
  <si>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</si>
  <si>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</si>
  <si>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</si>
  <si>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</si>
  <si>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</si>
  <si>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</si>
  <si>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</si>
  <si>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</si>
  <si>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</si>
  <si>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</si>
  <si>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</si>
  <si>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</si>
  <si>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</si>
  <si>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</si>
  <si>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</si>
  <si>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</si>
  <si>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</si>
  <si>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</si>
  <si>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</si>
  <si>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</si>
  <si>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</si>
  <si>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</si>
  <si>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</si>
  <si>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</si>
  <si>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</si>
  <si>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</si>
  <si>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</si>
  <si>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</si>
  <si>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</si>
  <si>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</si>
  <si>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</si>
  <si>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</si>
  <si>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</si>
  <si>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</si>
  <si>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</si>
  <si>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</si>
  <si>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</si>
  <si>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</si>
  <si>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</si>
  <si>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</si>
  <si>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</si>
  <si>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</si>
  <si>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</si>
  <si>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</si>
  <si>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</si>
  <si>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</si>
  <si>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</si>
  <si>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</si>
  <si>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</si>
  <si>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</si>
  <si>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</si>
  <si>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</si>
  <si>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</si>
  <si>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</si>
  <si>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</si>
  <si>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</si>
  <si>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</si>
  <si>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</si>
  <si>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</si>
  <si>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</si>
  <si>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</si>
  <si>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</si>
  <si>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</si>
  <si>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</si>
  <si>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</si>
  <si>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</si>
  <si>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</si>
  <si>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</si>
  <si>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</si>
  <si>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</si>
  <si>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</si>
  <si>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</si>
  <si>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</si>
  <si>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</si>
  <si>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</si>
  <si>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</si>
  <si>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</si>
  <si>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</si>
  <si>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</si>
  <si>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</si>
  <si>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</si>
  <si>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</si>
  <si>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</si>
  <si>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</si>
  <si>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</si>
  <si>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</si>
  <si>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</si>
  <si>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</si>
  <si>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</si>
  <si>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</si>
  <si>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</si>
  <si>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</si>
  <si>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</si>
  <si>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</si>
  <si>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</si>
  <si>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</si>
  <si>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</si>
  <si>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</si>
  <si>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</si>
  <si>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</si>
  <si>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</si>
  <si>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</si>
  <si>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</si>
  <si>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</si>
  <si>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</si>
  <si>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</si>
  <si>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</si>
  <si>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</si>
  <si>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</si>
  <si>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</si>
  <si>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</si>
  <si>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</si>
  <si>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</si>
  <si>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</si>
  <si>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</si>
  <si>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</si>
  <si>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</si>
  <si>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</si>
  <si>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</si>
  <si>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</si>
  <si>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</si>
  <si>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</si>
  <si>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</si>
  <si>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</si>
  <si>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</si>
  <si>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</si>
  <si>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</si>
  <si>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</si>
  <si>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</si>
  <si>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</si>
  <si>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</si>
  <si>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</si>
  <si>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</si>
  <si>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</si>
  <si>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</si>
  <si>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</si>
  <si>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</si>
  <si>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</si>
  <si>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</si>
  <si>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</si>
  <si>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</si>
  <si>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</si>
  <si>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</si>
  <si>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</si>
  <si>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</si>
  <si>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</si>
  <si>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</si>
  <si>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</si>
  <si>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</si>
  <si>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</si>
  <si>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</si>
  <si>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</si>
  <si>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</si>
  <si>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</si>
  <si>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</si>
  <si>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</si>
  <si>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</si>
  <si>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</si>
  <si>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</si>
  <si>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</si>
  <si>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</si>
  <si>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</si>
  <si>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</si>
  <si>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</si>
  <si>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</si>
  <si>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</si>
  <si>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</si>
  <si>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</si>
  <si>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</si>
  <si>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</si>
  <si>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</si>
  <si>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</si>
  <si>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</si>
  <si>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</si>
  <si>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</si>
  <si>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</si>
  <si>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</si>
  <si>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</si>
  <si>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</si>
  <si>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</si>
  <si>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</si>
  <si>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</si>
  <si>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</si>
  <si>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</si>
  <si>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</si>
  <si>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</si>
  <si>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</si>
  <si>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</si>
  <si>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</si>
  <si>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</si>
  <si>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</si>
  <si>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</si>
  <si>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</si>
  <si>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</si>
  <si>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</si>
  <si>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</si>
  <si>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</si>
  <si>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</si>
  <si>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</si>
  <si>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</si>
  <si>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</si>
  <si>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</si>
  <si>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</si>
  <si>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</si>
  <si>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</si>
  <si>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</si>
  <si>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</si>
  <si>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</si>
  <si>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</si>
  <si>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</si>
  <si>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</si>
  <si>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</si>
  <si>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</si>
  <si>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</si>
  <si>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</si>
  <si>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</si>
  <si>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</si>
  <si>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</si>
  <si>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</si>
  <si>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</si>
  <si>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</si>
  <si>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</si>
  <si>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</si>
  <si>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</si>
  <si>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</si>
  <si>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</si>
  <si>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</si>
  <si>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</si>
  <si>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</si>
  <si>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</si>
  <si>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</si>
  <si>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</si>
  <si>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</si>
  <si>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</si>
  <si>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</si>
  <si>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</si>
  <si>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</si>
  <si>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</si>
  <si>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</si>
  <si>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</si>
  <si>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</si>
  <si>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</si>
  <si>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</si>
  <si>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</si>
  <si>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</si>
  <si>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</si>
  <si>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</si>
  <si>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</si>
  <si>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</si>
  <si>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</si>
  <si>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</si>
  <si>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</si>
  <si>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</si>
  <si>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</si>
  <si>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</si>
  <si>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</si>
  <si>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</si>
  <si>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</si>
  <si>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</si>
  <si>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</si>
  <si>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</si>
  <si>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</si>
  <si>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</si>
  <si>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</si>
  <si>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</si>
  <si>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</si>
  <si>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</si>
  <si>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</si>
  <si>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</si>
  <si>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</si>
  <si>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</si>
  <si>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</si>
  <si>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</si>
  <si>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</si>
  <si>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</si>
  <si>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</si>
  <si>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</si>
  <si>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</si>
  <si>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</si>
  <si>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</si>
  <si>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</si>
  <si>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</si>
  <si>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</si>
  <si>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</si>
  <si>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</si>
  <si>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</si>
  <si>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</si>
  <si>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</si>
  <si>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</si>
  <si>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</si>
  <si>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</si>
  <si>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</si>
  <si>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</si>
  <si>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</si>
  <si>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</si>
  <si>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</si>
  <si>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</si>
  <si>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</si>
  <si>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</si>
  <si>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</si>
  <si>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</si>
  <si>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</si>
  <si>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</si>
  <si>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</si>
  <si>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</si>
  <si>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</si>
  <si>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</si>
  <si>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</si>
  <si>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</si>
  <si>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</si>
  <si>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</si>
  <si>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</si>
  <si>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</si>
  <si>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</si>
  <si>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</si>
  <si>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</si>
  <si>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</si>
  <si>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</si>
  <si>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</si>
  <si>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</si>
  <si>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</si>
  <si>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</si>
  <si>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</si>
  <si>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</si>
  <si>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</si>
  <si>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</si>
  <si>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</si>
  <si>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</si>
  <si>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</si>
  <si>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</si>
  <si>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</si>
  <si>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</si>
  <si>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</si>
  <si>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</si>
  <si>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</si>
  <si>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</si>
  <si>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</si>
  <si>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</si>
  <si>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</si>
  <si>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</si>
  <si>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</si>
  <si>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</si>
  <si>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</si>
  <si>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</si>
  <si>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</si>
  <si>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</si>
  <si>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</si>
  <si>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</si>
  <si>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</si>
  <si>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</si>
  <si>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</si>
  <si>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</si>
  <si>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</si>
  <si>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</si>
  <si>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</si>
  <si>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</si>
  <si>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</si>
  <si>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</si>
  <si>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</si>
  <si>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</si>
  <si>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</si>
  <si>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</si>
  <si>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</si>
  <si>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</si>
  <si>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</si>
  <si>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</si>
  <si>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</si>
  <si>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</si>
  <si>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</si>
  <si>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</si>
  <si>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</si>
  <si>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</si>
  <si>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</si>
  <si>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</si>
  <si>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</si>
  <si>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</si>
  <si>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</si>
  <si>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</si>
  <si>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</si>
  <si>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</si>
  <si>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</si>
  <si>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</si>
  <si>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</si>
  <si>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</si>
  <si>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</si>
  <si>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</si>
  <si>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</si>
  <si>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</si>
  <si>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</si>
  <si>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</si>
  <si>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</si>
  <si>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</si>
  <si>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</si>
  <si>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</si>
  <si>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</si>
  <si>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</si>
  <si>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</si>
  <si>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</si>
  <si>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</si>
  <si>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</si>
  <si>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</si>
  <si>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</si>
  <si>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</si>
  <si>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</si>
  <si>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</si>
  <si>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</si>
  <si>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</si>
  <si>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</si>
  <si>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</si>
  <si>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</si>
  <si>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</si>
  <si>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</si>
  <si>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</si>
  <si>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</si>
  <si>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</si>
  <si>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</si>
  <si>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</si>
  <si>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</si>
  <si>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</si>
  <si>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</si>
  <si>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</si>
  <si>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</si>
  <si>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</si>
  <si>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</si>
  <si>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</si>
  <si>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</si>
  <si>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</si>
  <si>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</si>
  <si>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</si>
  <si>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</si>
  <si>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</si>
  <si>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</si>
  <si>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</si>
  <si>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</si>
  <si>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</si>
  <si>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</si>
  <si>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</si>
  <si>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</si>
  <si>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</si>
  <si>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</si>
  <si>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</si>
  <si>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</si>
  <si>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</si>
  <si>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</si>
  <si>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</si>
  <si>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</si>
  <si>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</si>
  <si>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</si>
  <si>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</si>
  <si>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</si>
  <si>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</si>
  <si>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</si>
  <si>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</si>
  <si>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</si>
  <si>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</si>
  <si>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</si>
  <si>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</si>
  <si>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</si>
  <si>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</si>
  <si>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</si>
  <si>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</si>
  <si>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</si>
  <si>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</si>
  <si>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</si>
  <si>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</si>
  <si>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</si>
  <si>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</si>
  <si>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</si>
  <si>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</si>
  <si>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</si>
  <si>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</si>
  <si>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</si>
  <si>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</si>
  <si>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</si>
  <si>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</si>
  <si>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</si>
  <si>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</si>
  <si>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</si>
  <si>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</si>
  <si>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</si>
  <si>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</si>
  <si>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</si>
  <si>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</si>
  <si>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</si>
  <si>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</si>
  <si>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</si>
  <si>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</si>
  <si>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</si>
  <si>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</si>
  <si>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</si>
  <si>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</si>
  <si>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</si>
  <si>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</si>
  <si>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</si>
  <si>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</si>
  <si>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</si>
  <si>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</si>
  <si>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</si>
  <si>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</si>
  <si>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</si>
  <si>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</si>
  <si>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</si>
  <si>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</si>
  <si>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</si>
  <si>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</si>
  <si>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</si>
  <si>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</si>
  <si>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</si>
  <si>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</si>
  <si>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</si>
  <si>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</si>
  <si>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</si>
  <si>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</si>
  <si>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</si>
  <si>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</si>
  <si>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</si>
  <si>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</si>
  <si>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</si>
  <si>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</si>
  <si>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</si>
  <si>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</si>
  <si>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</si>
  <si>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</si>
  <si>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</si>
  <si>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</si>
  <si>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</si>
  <si>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</si>
  <si>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</si>
  <si>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</si>
  <si>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</si>
  <si>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</si>
  <si>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</si>
  <si>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</si>
  <si>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</si>
  <si>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</si>
  <si>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</si>
  <si>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</si>
  <si>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</si>
  <si>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</si>
  <si>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</si>
  <si>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</si>
  <si>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</si>
  <si>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</si>
  <si>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</si>
  <si>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</si>
  <si>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</si>
  <si>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</si>
  <si>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</si>
  <si>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</si>
  <si>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</si>
  <si>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</si>
  <si>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</si>
  <si>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</si>
  <si>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</si>
  <si>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</si>
  <si>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</si>
  <si>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</si>
  <si>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</si>
  <si>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</si>
  <si>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</si>
  <si>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</si>
  <si>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</si>
  <si>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</si>
  <si>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</si>
  <si>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</si>
  <si>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</si>
  <si>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</si>
  <si>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</si>
  <si>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</si>
  <si>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</si>
  <si>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</si>
  <si>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</si>
  <si>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</si>
  <si>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</si>
  <si>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</si>
  <si>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</si>
  <si>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</si>
  <si>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</si>
  <si>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</si>
  <si>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</si>
  <si>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</si>
  <si>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</si>
  <si>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</si>
  <si>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</si>
  <si>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</si>
  <si>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</si>
  <si>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</si>
  <si>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</si>
  <si>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</si>
  <si>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</si>
  <si>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</si>
  <si>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</si>
  <si>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</si>
  <si>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</si>
  <si>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</si>
  <si>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</si>
  <si>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</si>
  <si>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</si>
  <si>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</si>
  <si>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</si>
  <si>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</si>
  <si>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</si>
  <si>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</si>
  <si>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</si>
  <si>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</si>
  <si>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</si>
  <si>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</si>
  <si>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</si>
  <si>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</si>
  <si>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</si>
  <si>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</si>
  <si>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</si>
  <si>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</si>
  <si>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</si>
  <si>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</si>
  <si>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</si>
  <si>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</si>
  <si>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</si>
  <si>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</si>
  <si>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</si>
  <si>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</si>
  <si>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</si>
  <si>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</si>
  <si>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</si>
  <si>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</si>
  <si>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</si>
  <si>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</si>
  <si>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</si>
  <si>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</si>
  <si>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</si>
  <si>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</si>
  <si>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</si>
  <si>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</si>
  <si>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</si>
  <si>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</si>
  <si>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</si>
  <si>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</si>
  <si>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</si>
  <si>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</si>
  <si>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</si>
  <si>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</si>
  <si>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</si>
  <si>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</si>
  <si>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</si>
  <si>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</si>
  <si>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</si>
  <si>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</si>
  <si>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</si>
  <si>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</si>
  <si>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</si>
  <si>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</si>
  <si>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</si>
  <si>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</si>
  <si>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</si>
  <si>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</si>
  <si>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</si>
  <si>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</si>
  <si>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</si>
  <si>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</si>
  <si>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</si>
  <si>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</si>
  <si>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</si>
  <si>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</si>
  <si>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</si>
  <si>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</si>
  <si>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</si>
  <si>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</si>
  <si>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</si>
  <si>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</si>
  <si>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</si>
  <si>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</si>
  <si>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</si>
  <si>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</si>
  <si>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</si>
  <si>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</si>
  <si>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</si>
  <si>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</si>
  <si>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</si>
  <si>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</si>
  <si>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</si>
  <si>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</si>
  <si>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</si>
  <si>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</si>
  <si>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</si>
  <si>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</si>
  <si>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</si>
  <si>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</si>
  <si>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</si>
  <si>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</si>
  <si>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</si>
  <si>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</si>
  <si>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</si>
  <si>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</si>
  <si>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</si>
  <si>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</si>
  <si>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</si>
  <si>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</si>
  <si>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</si>
  <si>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</si>
  <si>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</si>
  <si>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</si>
  <si>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</si>
  <si>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</si>
  <si>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</si>
  <si>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</si>
  <si>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</si>
  <si>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</si>
  <si>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</si>
  <si>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</si>
  <si>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</si>
  <si>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</si>
  <si>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</si>
  <si>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</si>
  <si>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</si>
  <si>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</si>
  <si>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</si>
  <si>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</si>
  <si>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</si>
  <si>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</si>
  <si>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</si>
  <si>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</si>
  <si>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</si>
  <si>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</si>
  <si>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</si>
  <si>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</si>
  <si>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</si>
  <si>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</si>
  <si>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</si>
  <si>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</si>
  <si>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</si>
  <si>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</si>
  <si>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</si>
  <si>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</si>
  <si>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</si>
  <si>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</si>
  <si>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</si>
  <si>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</si>
  <si>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</si>
  <si>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</si>
  <si>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</si>
  <si>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</si>
  <si>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</si>
  <si>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</si>
  <si>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</si>
  <si>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</si>
  <si>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</si>
  <si>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</si>
  <si>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</si>
  <si>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</si>
  <si>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</si>
  <si>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</si>
  <si>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</si>
  <si>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</si>
  <si>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</si>
  <si>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</si>
  <si>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</si>
  <si>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</si>
  <si>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</si>
  <si>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</si>
  <si>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</si>
  <si>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</si>
  <si>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</si>
  <si>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</si>
  <si>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</si>
  <si>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</si>
  <si>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</si>
  <si>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</si>
  <si>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</si>
  <si>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</si>
  <si>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</si>
  <si>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</si>
  <si>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</si>
  <si>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</si>
  <si>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</si>
  <si>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</si>
  <si>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</si>
  <si>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</si>
  <si>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</si>
  <si>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</si>
  <si>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</si>
  <si>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</si>
  <si>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</si>
  <si>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</si>
  <si>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</si>
  <si>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</si>
  <si>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</si>
  <si>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</si>
  <si>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</si>
  <si>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</si>
  <si>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</si>
  <si>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</si>
  <si>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</si>
  <si>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</si>
  <si>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</si>
  <si>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</si>
  <si>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</si>
  <si>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</si>
  <si>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</si>
  <si>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</si>
  <si>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</si>
  <si>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</si>
  <si>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</si>
  <si>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</si>
  <si>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</si>
  <si>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</si>
  <si>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</si>
  <si>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</si>
  <si>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</si>
  <si>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</si>
  <si>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</si>
  <si>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</si>
  <si>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</si>
  <si>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</si>
  <si>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</si>
  <si>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</si>
  <si>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</si>
  <si>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</si>
  <si>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</si>
  <si>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</si>
  <si>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</si>
  <si>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</si>
  <si>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</si>
  <si>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</si>
  <si>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</si>
  <si>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</si>
  <si>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</si>
  <si>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</si>
  <si>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</si>
  <si>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</si>
  <si>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</si>
  <si>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</si>
  <si>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</si>
  <si>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</si>
  <si>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</si>
  <si>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</si>
  <si>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</si>
  <si>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</si>
  <si>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</si>
  <si>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</si>
  <si>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</si>
  <si>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</si>
  <si>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</si>
  <si>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</si>
  <si>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</si>
  <si>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</si>
  <si>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</si>
  <si>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</si>
  <si>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</si>
  <si>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</si>
  <si>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</si>
  <si>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</si>
  <si>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</si>
  <si>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</si>
  <si>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</si>
  <si>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</si>
  <si>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</si>
  <si>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</si>
  <si>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</si>
  <si>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</si>
  <si>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</si>
  <si>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</si>
  <si>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</si>
  <si>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</si>
  <si>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</si>
  <si>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</si>
  <si>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</si>
  <si>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</si>
  <si>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</si>
  <si>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</si>
  <si>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</si>
  <si>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</si>
  <si>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</si>
  <si>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</si>
  <si>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</si>
  <si>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</si>
  <si>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</si>
  <si>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</si>
  <si>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</si>
  <si>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</si>
  <si>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</si>
  <si>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</si>
  <si>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</si>
  <si>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</si>
  <si>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</si>
  <si>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</si>
  <si>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</si>
  <si>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</si>
  <si>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</si>
  <si>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</si>
  <si>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</si>
  <si>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</si>
  <si>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</si>
  <si>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</si>
  <si>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</si>
  <si>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</si>
  <si>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</si>
  <si>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</si>
  <si>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</si>
  <si>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</si>
  <si>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</si>
  <si>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</si>
  <si>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</si>
  <si>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</si>
  <si>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</si>
  <si>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</si>
  <si>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</si>
  <si>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</si>
  <si>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</si>
  <si>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</si>
  <si>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</si>
  <si>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</si>
  <si>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</si>
  <si>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</si>
  <si>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</si>
  <si>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</si>
  <si>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</si>
  <si>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</si>
  <si>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</si>
  <si>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</si>
  <si>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</si>
  <si>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</si>
  <si>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</si>
  <si>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</si>
  <si>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</si>
  <si>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</si>
  <si>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</si>
  <si>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</si>
  <si>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</si>
  <si>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</si>
  <si>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</si>
  <si>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</si>
  <si>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</si>
  <si>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</si>
  <si>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</si>
  <si>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</si>
  <si>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</si>
  <si>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</si>
  <si>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</si>
  <si>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</si>
  <si>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</si>
  <si>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</si>
  <si>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</si>
  <si>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</si>
  <si>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</si>
  <si>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</si>
  <si>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</si>
  <si>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</si>
  <si>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</si>
  <si>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</si>
  <si>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</si>
  <si>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</si>
  <si>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</si>
  <si>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</si>
  <si>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</si>
  <si>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</si>
  <si>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</si>
  <si>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</si>
  <si>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</si>
  <si>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</si>
  <si>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</si>
  <si>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</si>
  <si>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</si>
  <si>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</si>
  <si>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</si>
  <si>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</si>
  <si>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</si>
  <si>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</si>
  <si>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</si>
  <si>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</si>
  <si>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</si>
  <si>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</si>
  <si>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</si>
  <si>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</si>
  <si>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</si>
  <si>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</si>
  <si>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</si>
  <si>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</si>
  <si>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</si>
  <si>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</si>
  <si>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</si>
  <si>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</si>
  <si>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</si>
  <si>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</si>
  <si>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</si>
  <si>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</si>
  <si>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</si>
  <si>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</si>
  <si>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</si>
  <si>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</si>
  <si>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</si>
  <si>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</si>
  <si>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</si>
  <si>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</si>
  <si>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</si>
  <si>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</si>
  <si>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</si>
  <si>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</si>
  <si>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</si>
  <si>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</si>
  <si>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</si>
  <si>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</si>
  <si>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</si>
  <si>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</si>
  <si>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</si>
  <si>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</si>
  <si>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</si>
  <si>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</si>
  <si>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</si>
  <si>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</si>
  <si>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</si>
  <si>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</si>
  <si>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</si>
  <si>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</si>
  <si>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</si>
  <si>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</si>
  <si>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</si>
  <si>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</si>
  <si>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</si>
  <si>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</si>
  <si>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</si>
  <si>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</si>
  <si>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</si>
  <si>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</si>
  <si>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</si>
  <si>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</si>
  <si>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</si>
  <si>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</si>
  <si>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</si>
  <si>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</si>
  <si>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</si>
  <si>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</si>
  <si>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</si>
  <si>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</si>
  <si>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</si>
  <si>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</si>
  <si>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</si>
  <si>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</si>
  <si>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</si>
  <si>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</si>
  <si>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</si>
  <si>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</si>
  <si>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</si>
  <si>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</si>
  <si>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</si>
  <si>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</si>
  <si>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</si>
  <si>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</si>
  <si>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</si>
  <si>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</si>
  <si>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</si>
  <si>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</si>
  <si>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</si>
  <si>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</si>
  <si>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</si>
  <si>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</si>
  <si>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</si>
  <si>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</si>
  <si>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</si>
  <si>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</si>
  <si>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</si>
  <si>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</si>
  <si>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</si>
  <si>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</si>
  <si>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</si>
  <si>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</si>
  <si>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</si>
  <si>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</si>
  <si>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</si>
  <si>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</si>
  <si>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</si>
  <si>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</si>
  <si>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</si>
  <si>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</si>
  <si>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</si>
  <si>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</si>
  <si>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</si>
  <si>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</si>
  <si>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</si>
  <si>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</si>
  <si>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</si>
  <si>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</si>
  <si>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</si>
  <si>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</si>
  <si>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</si>
  <si>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</si>
  <si>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</si>
  <si>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</si>
  <si>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</si>
  <si>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</si>
  <si>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</si>
  <si>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</si>
  <si>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</si>
  <si>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</si>
  <si>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</si>
  <si>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</si>
  <si>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</si>
  <si>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</si>
  <si>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</si>
  <si>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</si>
  <si>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</si>
  <si>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</si>
  <si>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</si>
  <si>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</si>
  <si>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</si>
  <si>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</si>
  <si>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</si>
  <si>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</si>
  <si>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</si>
  <si>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</si>
  <si>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</si>
  <si>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</si>
  <si>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</si>
  <si>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</si>
  <si>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</si>
  <si>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</si>
  <si>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</si>
  <si>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</si>
  <si>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</si>
  <si>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</si>
  <si>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</si>
  <si>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</si>
  <si>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</si>
  <si>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</si>
  <si>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</si>
  <si>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</si>
  <si>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</si>
  <si>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</si>
  <si>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</si>
  <si>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</si>
  <si>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</si>
  <si>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</si>
  <si>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</si>
  <si>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</si>
  <si>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</si>
  <si>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</si>
  <si>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</si>
  <si>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</si>
  <si>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</si>
  <si>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</si>
  <si>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</si>
  <si>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</si>
  <si>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</si>
  <si>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</si>
  <si>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</si>
  <si>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</si>
  <si>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</si>
  <si>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</si>
  <si>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</si>
  <si>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</si>
  <si>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</si>
  <si>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</si>
  <si>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</si>
  <si>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</si>
  <si>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</si>
  <si>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</si>
  <si>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</si>
  <si>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</si>
  <si>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</si>
  <si>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</si>
  <si>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</si>
  <si>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</si>
  <si>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</si>
  <si>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</si>
  <si>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</si>
  <si>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</si>
  <si>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</si>
  <si>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</si>
  <si>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</si>
  <si>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</si>
  <si>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</si>
  <si>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</si>
  <si>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</si>
  <si>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</si>
  <si>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</si>
  <si>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</si>
  <si>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</si>
  <si>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</si>
  <si>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</si>
  <si>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</si>
  <si>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</si>
  <si>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</si>
  <si>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</si>
  <si>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</si>
  <si>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</si>
  <si>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</si>
  <si>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</si>
  <si>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</si>
  <si>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</si>
  <si>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</si>
  <si>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</si>
  <si>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</si>
  <si>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</si>
  <si>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</si>
  <si>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</si>
  <si>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</si>
  <si>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</si>
  <si>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</si>
  <si>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</si>
  <si>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</si>
  <si>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</si>
  <si>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</si>
  <si>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</si>
  <si>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</si>
  <si>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</si>
  <si>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</si>
  <si>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</si>
  <si>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</si>
  <si>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</si>
  <si>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</si>
  <si>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</si>
  <si>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</si>
  <si>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</si>
  <si>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</si>
  <si>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</si>
  <si>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</si>
  <si>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</si>
  <si>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</si>
  <si>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</si>
  <si>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</si>
  <si>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</si>
  <si>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</si>
  <si>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</si>
  <si>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</si>
  <si>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</si>
  <si>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</si>
  <si>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</si>
  <si>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</si>
  <si>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</si>
  <si>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</si>
  <si>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</si>
  <si>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</si>
  <si>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</si>
  <si>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</si>
  <si>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</si>
  <si>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</si>
  <si>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</si>
  <si>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</si>
  <si>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</si>
  <si>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</si>
  <si>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</si>
  <si>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</si>
  <si>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</si>
  <si>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</si>
  <si>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</si>
  <si>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</si>
  <si>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</si>
  <si>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</si>
  <si>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</si>
  <si>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</si>
  <si>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</si>
  <si>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</si>
  <si>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</si>
  <si>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</si>
  <si>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</si>
  <si>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</si>
  <si>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</si>
  <si>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</si>
  <si>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</si>
  <si>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</si>
  <si>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</si>
  <si>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</si>
  <si>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</si>
  <si>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</si>
  <si>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</si>
  <si>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</si>
  <si>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</si>
  <si>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</si>
  <si>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</si>
  <si>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</si>
  <si>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</si>
  <si>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</si>
  <si>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</si>
  <si>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</si>
  <si>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</si>
  <si>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</si>
  <si>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</si>
  <si>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</si>
  <si>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</si>
  <si>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</si>
  <si>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</si>
  <si>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</si>
  <si>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</si>
  <si>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</si>
  <si>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</si>
  <si>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</si>
  <si>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</si>
  <si>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</si>
  <si>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</si>
  <si>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</si>
  <si>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</si>
  <si>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</si>
  <si>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</si>
  <si>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</si>
  <si>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</si>
  <si>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</si>
  <si>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</si>
  <si>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</si>
  <si>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</si>
  <si>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</si>
  <si>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</si>
  <si>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</si>
  <si>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</si>
  <si>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</si>
  <si>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</si>
  <si>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</si>
  <si>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</si>
  <si>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</si>
  <si>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</si>
  <si>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</si>
  <si>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</si>
  <si>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</si>
  <si>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</si>
  <si>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</si>
  <si>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</si>
  <si>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</si>
  <si>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</si>
  <si>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</si>
  <si>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</si>
  <si>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</si>
  <si>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</si>
  <si>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</si>
  <si>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</si>
  <si>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</si>
  <si>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</si>
  <si>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</si>
  <si>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</si>
  <si>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</si>
  <si>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</si>
  <si>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</si>
  <si>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</si>
  <si>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</si>
  <si>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</si>
  <si>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</si>
  <si>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</si>
  <si>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</si>
  <si>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</si>
  <si>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</si>
  <si>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</si>
  <si>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</si>
  <si>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</si>
  <si>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</si>
  <si>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</si>
  <si>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</si>
  <si>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</si>
  <si>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</si>
  <si>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</si>
  <si>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</si>
  <si>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</si>
  <si>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</si>
  <si>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</si>
  <si>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</si>
  <si>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</si>
  <si>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</si>
  <si>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</si>
  <si>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</si>
  <si>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</si>
  <si>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</si>
  <si>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</si>
  <si>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</si>
  <si>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</si>
  <si>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</si>
  <si>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</si>
  <si>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</si>
  <si>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</si>
  <si>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</si>
  <si>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</si>
  <si>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</si>
  <si>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</si>
  <si>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</si>
  <si>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</si>
  <si>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</si>
  <si>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</si>
  <si>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</si>
  <si>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</si>
  <si>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</si>
  <si>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</si>
  <si>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</si>
  <si>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</si>
  <si>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</si>
  <si>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</si>
  <si>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</si>
  <si>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</si>
  <si>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</si>
  <si>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</si>
  <si>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</si>
  <si>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</si>
  <si>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</si>
  <si>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</si>
  <si>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</si>
  <si>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</si>
  <si>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</si>
  <si>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</si>
  <si>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</si>
  <si>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</si>
  <si>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</si>
  <si>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</si>
  <si>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</si>
  <si>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</si>
  <si>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</si>
  <si>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</si>
  <si>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</si>
  <si>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</si>
  <si>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</si>
  <si>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</si>
  <si>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</si>
  <si>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</si>
  <si>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</si>
  <si>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</si>
  <si>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</si>
  <si>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</si>
  <si>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</si>
  <si>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</si>
  <si>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</si>
  <si>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</si>
  <si>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</si>
  <si>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</si>
  <si>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</si>
  <si>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</si>
  <si>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</si>
  <si>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</si>
  <si>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</si>
  <si>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</si>
  <si>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</si>
  <si>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</si>
  <si>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</si>
  <si>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</si>
  <si>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</si>
  <si>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</si>
  <si>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</si>
  <si>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</si>
  <si>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</si>
  <si>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</si>
  <si>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</si>
  <si>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</si>
  <si>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</si>
  <si>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</si>
  <si>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</si>
  <si>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</si>
  <si>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</si>
  <si>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</si>
  <si>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</si>
  <si>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</si>
  <si>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</si>
  <si>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</si>
  <si>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</si>
  <si>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</si>
  <si>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</si>
  <si>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</si>
  <si>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</si>
  <si>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</si>
  <si>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</si>
  <si>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</si>
  <si>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</si>
  <si>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</si>
  <si>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</si>
  <si>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</si>
  <si>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</si>
  <si>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</si>
  <si>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</si>
  <si>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</si>
  <si>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</si>
  <si>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</si>
  <si>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</si>
  <si>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</si>
  <si>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</si>
  <si>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</si>
  <si>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</si>
  <si>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</si>
  <si>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</si>
  <si>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</si>
  <si>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</si>
  <si>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</si>
  <si>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</si>
  <si>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</si>
  <si>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</si>
  <si>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</si>
  <si>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</si>
  <si>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</si>
  <si>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</si>
  <si>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</si>
  <si>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</si>
  <si>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</si>
  <si>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</si>
  <si>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</si>
  <si>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</si>
  <si>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</si>
  <si>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</si>
  <si>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</si>
  <si>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</si>
  <si>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</si>
  <si>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</si>
  <si>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</si>
  <si>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</si>
  <si>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</si>
  <si>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</si>
  <si>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</si>
  <si>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</si>
  <si>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</si>
  <si>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</si>
  <si>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</si>
  <si>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</si>
  <si>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</si>
  <si>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</si>
  <si>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</si>
  <si>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</si>
  <si>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</si>
  <si>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</si>
  <si>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</si>
  <si>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</si>
  <si>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</si>
  <si>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</si>
  <si>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</si>
  <si>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</si>
  <si>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</si>
  <si>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</si>
  <si>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</si>
  <si>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</si>
  <si>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</si>
  <si>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</si>
  <si>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</si>
  <si>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</si>
  <si>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</si>
  <si>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</si>
  <si>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</si>
  <si>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</si>
  <si>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</si>
  <si>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</si>
  <si>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</si>
  <si>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</si>
  <si>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</si>
  <si>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</si>
  <si>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</si>
  <si>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</si>
  <si>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</si>
  <si>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</si>
  <si>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</si>
  <si>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</si>
  <si>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</si>
  <si>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</si>
  <si>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</si>
  <si>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</si>
  <si>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</si>
  <si>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</si>
  <si>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</si>
  <si>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</si>
  <si>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</si>
  <si>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</si>
  <si>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</si>
  <si>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</si>
  <si>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</si>
  <si>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</si>
  <si>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</si>
  <si>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</si>
  <si>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</si>
  <si>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</si>
  <si>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</si>
  <si>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</si>
  <si>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</si>
  <si>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</si>
  <si>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</si>
  <si>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</si>
  <si>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</si>
  <si>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</si>
  <si>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</si>
  <si>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</si>
  <si>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</si>
  <si>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</si>
  <si>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</si>
  <si>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</si>
  <si>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</si>
  <si>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</si>
  <si>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</si>
  <si>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</si>
  <si>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</si>
  <si>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</si>
  <si>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</si>
  <si>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</si>
  <si>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</si>
  <si>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</si>
  <si>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</si>
  <si>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</si>
  <si>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</si>
  <si>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</si>
  <si>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</si>
  <si>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</si>
  <si>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</si>
  <si>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</si>
  <si>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</si>
  <si>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</si>
  <si>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</si>
  <si>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</si>
  <si>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</si>
  <si>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</si>
  <si>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</si>
  <si>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</si>
  <si>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</si>
  <si>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</si>
  <si>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</si>
  <si>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</si>
  <si>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</si>
  <si>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</si>
  <si>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</si>
  <si>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</si>
  <si>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</si>
  <si>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</si>
  <si>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</si>
  <si>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</si>
  <si>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</si>
  <si>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</si>
  <si>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</si>
  <si>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</si>
  <si>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</si>
  <si>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</si>
  <si>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</si>
  <si>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</si>
  <si>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</si>
  <si>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</si>
  <si>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</si>
  <si>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</si>
  <si>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</si>
  <si>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</si>
  <si>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</si>
  <si>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</si>
  <si>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</si>
  <si>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</si>
  <si>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</si>
  <si>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</si>
  <si>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</si>
  <si>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</si>
  <si>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</si>
  <si>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</si>
  <si>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</si>
  <si>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</si>
  <si>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</si>
  <si>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</si>
  <si>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</si>
  <si>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</si>
  <si>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</si>
  <si>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</si>
  <si>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</si>
  <si>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</si>
  <si>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</si>
  <si>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</si>
  <si>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</si>
  <si>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</si>
  <si>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</si>
  <si>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</si>
  <si>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</si>
  <si>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</si>
  <si>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</si>
  <si>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</si>
  <si>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</si>
  <si>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</si>
  <si>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</si>
  <si>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</si>
  <si>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</si>
  <si>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</si>
  <si>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</si>
  <si>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</si>
  <si>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</si>
  <si>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</si>
  <si>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</si>
  <si>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</si>
  <si>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</si>
  <si>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</si>
  <si>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</si>
  <si>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</si>
  <si>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</si>
  <si>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</si>
  <si>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</si>
  <si>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</si>
  <si>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</si>
  <si>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</si>
  <si>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</si>
  <si>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</si>
  <si>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</si>
  <si>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</si>
  <si>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</si>
  <si>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</si>
  <si>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</si>
  <si>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</si>
  <si>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</si>
  <si>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</si>
  <si>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</si>
  <si>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</si>
  <si>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</si>
  <si>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</si>
  <si>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</si>
  <si>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</si>
  <si>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</si>
  <si>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</si>
  <si>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</si>
  <si>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</si>
  <si>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</si>
  <si>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</si>
  <si>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</si>
  <si>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</si>
  <si>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</si>
  <si>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</si>
  <si>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</si>
  <si>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</si>
  <si>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</si>
  <si>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</si>
  <si>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</si>
  <si>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</si>
  <si>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</si>
  <si>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</si>
  <si>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</si>
  <si>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</si>
  <si>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</si>
  <si>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</si>
  <si>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</si>
  <si>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</si>
  <si>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</si>
  <si>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</si>
  <si>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</si>
  <si>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</si>
  <si>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</si>
  <si>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</si>
  <si>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</si>
  <si>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</si>
  <si>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</si>
  <si>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</si>
  <si>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</si>
  <si>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</si>
  <si>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</si>
  <si>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</si>
  <si>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</si>
  <si>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</si>
  <si>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</si>
  <si>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</si>
  <si>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</si>
  <si>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</si>
  <si>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</si>
  <si>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</si>
  <si>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</si>
  <si>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</si>
  <si>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</si>
  <si>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</si>
  <si>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</si>
  <si>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</si>
  <si>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</si>
  <si>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</si>
  <si>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</si>
  <si>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</si>
  <si>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</si>
  <si>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</si>
  <si>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</si>
  <si>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</si>
  <si>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</si>
  <si>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</si>
  <si>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</si>
  <si>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</si>
  <si>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</si>
  <si>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</si>
  <si>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</si>
  <si>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</si>
  <si>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</si>
  <si>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</si>
  <si>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</si>
  <si>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</si>
  <si>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</si>
  <si>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</si>
  <si>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</si>
  <si>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</si>
  <si>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</si>
  <si>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</si>
  <si>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</si>
  <si>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</si>
  <si>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</si>
  <si>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</si>
  <si>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</si>
  <si>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</si>
  <si>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</si>
  <si>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</si>
  <si>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</si>
  <si>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</si>
  <si>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</si>
  <si>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</si>
  <si>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</si>
  <si>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</si>
  <si>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</si>
  <si>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</si>
  <si>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</si>
  <si>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</si>
  <si>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</si>
  <si>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</si>
  <si>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</si>
  <si>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</si>
  <si>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</si>
  <si>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</si>
  <si>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</si>
  <si>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</si>
  <si>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</si>
  <si>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</si>
  <si>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</si>
  <si>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</si>
  <si>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</si>
  <si>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</si>
  <si>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</si>
  <si>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</si>
  <si>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</si>
  <si>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</si>
  <si>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</si>
  <si>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</si>
  <si>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</si>
  <si>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</si>
  <si>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</si>
  <si>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</si>
  <si>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</si>
  <si>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</si>
  <si>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</si>
  <si>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</si>
  <si>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</si>
  <si>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</si>
  <si>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</si>
  <si>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</si>
  <si>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</si>
  <si>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</si>
  <si>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</si>
  <si>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</si>
  <si>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</si>
  <si>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</si>
  <si>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</si>
  <si>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</si>
  <si>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</si>
  <si>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</si>
  <si>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</si>
  <si>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</si>
  <si>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</si>
  <si>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</si>
  <si>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</si>
  <si>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</si>
  <si>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</si>
  <si>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</si>
  <si>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</si>
  <si>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</si>
  <si>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</si>
  <si>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</si>
  <si>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</si>
  <si>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</si>
  <si>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</si>
  <si>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</si>
  <si>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</si>
  <si>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</si>
  <si>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</si>
  <si>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</si>
  <si>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</si>
  <si>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</si>
  <si>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</si>
  <si>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</si>
  <si>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</si>
  <si>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</si>
  <si>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</si>
  <si>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</si>
  <si>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</si>
  <si>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</si>
  <si>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</si>
  <si>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</si>
  <si>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</si>
  <si>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</si>
  <si>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</si>
  <si>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</si>
  <si>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</si>
  <si>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</si>
  <si>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</si>
  <si>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</si>
  <si>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</si>
  <si>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</si>
  <si>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</si>
  <si>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</si>
  <si>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</si>
  <si>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</si>
  <si>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</si>
  <si>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</si>
  <si>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</si>
  <si>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</si>
  <si>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</si>
  <si>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</si>
  <si>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</si>
  <si>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</si>
  <si>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</si>
  <si>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</si>
  <si>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</si>
  <si>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</si>
  <si>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</si>
  <si>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</si>
  <si>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</si>
  <si>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</si>
  <si>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</si>
  <si>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</si>
  <si>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</si>
  <si>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</si>
  <si>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</si>
  <si>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</si>
  <si>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</si>
  <si>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</si>
  <si>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</si>
  <si>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</si>
  <si>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</si>
  <si>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</si>
  <si>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</si>
  <si>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</si>
  <si>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</si>
  <si>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</si>
  <si>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</si>
  <si>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</si>
  <si>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</si>
  <si>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</si>
  <si>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</si>
  <si>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</si>
  <si>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</si>
  <si>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</si>
  <si>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</si>
  <si>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</si>
  <si>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</si>
  <si>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</si>
  <si>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</si>
  <si>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</si>
  <si>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</si>
  <si>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</si>
  <si>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</si>
  <si>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</si>
  <si>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</si>
  <si>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</si>
  <si>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</si>
  <si>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</si>
  <si>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</si>
  <si>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</si>
  <si>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</si>
  <si>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</si>
  <si>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</si>
  <si>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</si>
  <si>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</si>
  <si>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</si>
  <si>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</si>
  <si>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</si>
  <si>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</si>
  <si>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</si>
  <si>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</si>
  <si>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</si>
  <si>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</si>
  <si>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</si>
  <si>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</si>
  <si>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</si>
  <si>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</si>
  <si>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</si>
  <si>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</si>
  <si>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</si>
  <si>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</si>
  <si>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</si>
  <si>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</si>
  <si>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</si>
  <si>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</si>
  <si>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</si>
  <si>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</si>
  <si>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</si>
  <si>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</si>
  <si>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</si>
  <si>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</si>
  <si>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</si>
  <si>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</si>
  <si>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</si>
  <si>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</si>
  <si>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</si>
  <si>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</si>
  <si>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</si>
  <si>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</si>
  <si>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</si>
  <si>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</si>
  <si>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</si>
  <si>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</si>
  <si>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</si>
  <si>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</si>
  <si>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</si>
  <si>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</si>
  <si>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</si>
  <si>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</si>
  <si>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</si>
  <si>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</si>
  <si>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</si>
  <si>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</si>
  <si>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</si>
  <si>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</si>
  <si>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</si>
  <si>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</si>
  <si>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</si>
  <si>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</si>
  <si>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</si>
  <si>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</si>
  <si>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</si>
  <si>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</si>
  <si>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</si>
  <si>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</si>
  <si>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</si>
  <si>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</si>
  <si>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</si>
  <si>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</si>
  <si>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</si>
  <si>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</si>
  <si>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</si>
  <si>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</si>
  <si>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</si>
  <si>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</si>
  <si>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</si>
  <si>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</si>
  <si>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</si>
  <si>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</si>
  <si>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</si>
  <si>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</si>
  <si>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</si>
  <si>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</si>
  <si>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</si>
  <si>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</si>
  <si>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</si>
  <si>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</si>
  <si>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</si>
  <si>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</si>
  <si>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</si>
  <si>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</si>
  <si>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</si>
  <si>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</si>
  <si>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</si>
  <si>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</si>
  <si>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</si>
  <si>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</si>
  <si>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</si>
  <si>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</si>
  <si>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</si>
  <si>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</si>
  <si>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</si>
  <si>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</si>
  <si>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</si>
  <si>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</si>
  <si>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</si>
  <si>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</si>
  <si>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</si>
  <si>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</si>
  <si>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</si>
  <si>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</si>
  <si>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</si>
  <si>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</si>
  <si>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</si>
  <si>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</si>
  <si>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</si>
  <si>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</si>
  <si>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</si>
  <si>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</si>
  <si>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</si>
  <si>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</si>
  <si>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</si>
  <si>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</si>
  <si>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</si>
  <si>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</si>
  <si>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</si>
  <si>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</si>
  <si>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</si>
  <si>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</si>
  <si>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</si>
  <si>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</si>
  <si>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</si>
  <si>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</si>
  <si>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</si>
  <si>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</si>
  <si>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</si>
  <si>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</si>
  <si>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</si>
  <si>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</si>
  <si>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</si>
  <si>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</si>
  <si>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</si>
  <si>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</si>
  <si>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</si>
  <si>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</si>
  <si>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</si>
  <si>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</si>
  <si>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</si>
  <si>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</si>
  <si>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</si>
  <si>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</si>
  <si>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</si>
  <si>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</si>
  <si>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</si>
  <si>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</si>
  <si>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</si>
  <si>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</si>
  <si>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</si>
  <si>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</si>
  <si>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</si>
  <si>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</si>
  <si>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</si>
  <si>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</si>
  <si>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</si>
  <si>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</si>
  <si>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</si>
  <si>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</si>
  <si>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</si>
  <si>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</si>
  <si>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</si>
  <si>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</si>
  <si>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</si>
  <si>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</si>
  <si>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</si>
  <si>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</si>
  <si>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</si>
  <si>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</si>
  <si>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</si>
  <si>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</si>
  <si>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</si>
  <si>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</si>
  <si>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</si>
  <si>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</si>
  <si>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</si>
  <si>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</si>
  <si>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</si>
  <si>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</si>
  <si>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</si>
  <si>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</si>
  <si>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</si>
  <si>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</si>
  <si>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</si>
  <si>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</si>
  <si>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</si>
  <si>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</si>
  <si>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</si>
  <si>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</si>
  <si>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</si>
  <si>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</si>
  <si>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</si>
  <si>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</si>
  <si>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</si>
  <si>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</si>
  <si>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</si>
  <si>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</si>
  <si>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</si>
  <si>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</si>
  <si>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</si>
  <si>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</si>
  <si>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</si>
  <si>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</si>
  <si>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</si>
  <si>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</si>
  <si>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</si>
  <si>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</si>
  <si>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</si>
  <si>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</si>
  <si>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</si>
  <si>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</si>
  <si>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</si>
  <si>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</si>
  <si>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</si>
  <si>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</si>
  <si>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</si>
  <si>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</si>
  <si>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</si>
  <si>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</si>
  <si>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</si>
  <si>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</si>
  <si>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</si>
  <si>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</si>
  <si>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</si>
  <si>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</si>
  <si>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</si>
  <si>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</si>
  <si>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</si>
  <si>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</si>
  <si>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</si>
  <si>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</si>
  <si>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</si>
  <si>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</si>
  <si>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</si>
  <si>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</si>
  <si>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</si>
  <si>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</si>
  <si>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</si>
  <si>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</si>
  <si>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</si>
  <si>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</si>
  <si>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</si>
  <si>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</si>
  <si>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</si>
  <si>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</si>
  <si>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</si>
  <si>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</si>
  <si>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</si>
  <si>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</si>
  <si>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</si>
  <si>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</si>
  <si>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</si>
  <si>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</si>
  <si>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</si>
  <si>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</si>
  <si>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</si>
  <si>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</si>
  <si>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</si>
  <si>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</si>
  <si>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</si>
  <si>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</si>
  <si>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</si>
  <si>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</si>
  <si>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</si>
  <si>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</si>
  <si>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</si>
  <si>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</si>
  <si>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</si>
  <si>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</si>
  <si>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</si>
  <si>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</si>
  <si>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</si>
  <si>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</si>
  <si>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</si>
  <si>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</si>
  <si>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</si>
  <si>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</si>
  <si>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</si>
  <si>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</si>
  <si>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</si>
  <si>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</si>
  <si>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</si>
  <si>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</si>
  <si>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</si>
  <si>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</si>
  <si>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</si>
  <si>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</si>
  <si>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</si>
  <si>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</si>
  <si>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</si>
  <si>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</si>
  <si>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</si>
  <si>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</si>
  <si>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</si>
  <si>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</si>
  <si>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</si>
  <si>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</si>
  <si>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</si>
  <si>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</si>
  <si>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</si>
  <si>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</si>
  <si>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</si>
  <si>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</si>
  <si>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</si>
  <si>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</si>
  <si>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</si>
  <si>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</si>
  <si>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</si>
  <si>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</si>
  <si>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</si>
  <si>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</si>
  <si>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</si>
  <si>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</si>
  <si>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</si>
  <si>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</si>
  <si>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</si>
  <si>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</si>
  <si>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</si>
  <si>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</si>
  <si>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</si>
  <si>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</si>
  <si>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</si>
  <si>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</si>
  <si>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</si>
  <si>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</si>
  <si>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</si>
  <si>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</si>
  <si>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</si>
  <si>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</si>
  <si>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</si>
  <si>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</si>
  <si>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</si>
  <si>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</si>
  <si>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</si>
  <si>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</si>
  <si>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</si>
  <si>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</si>
  <si>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</si>
  <si>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</si>
  <si>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</si>
  <si>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</si>
  <si>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</si>
  <si>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</si>
  <si>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</si>
  <si>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</si>
  <si>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</si>
  <si>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</si>
  <si>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</si>
  <si>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</si>
  <si>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</si>
  <si>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</si>
  <si>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</si>
  <si>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</si>
  <si>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</si>
  <si>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</si>
  <si>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</si>
  <si>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</si>
  <si>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</si>
  <si>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</si>
  <si>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</si>
  <si>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</si>
  <si>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</si>
  <si>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</si>
  <si>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</si>
  <si>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</si>
  <si>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</si>
  <si>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</si>
  <si>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</si>
  <si>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</si>
  <si>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</si>
  <si>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</si>
  <si>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</si>
  <si>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</si>
  <si>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</si>
  <si>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</si>
  <si>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</si>
  <si>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</si>
  <si>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</si>
  <si>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</si>
  <si>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</si>
  <si>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</si>
  <si>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</si>
  <si>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</si>
  <si>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</si>
  <si>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</si>
  <si>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</si>
  <si>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</si>
  <si>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</si>
  <si>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</si>
  <si>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</si>
  <si>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</si>
  <si>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</si>
  <si>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</si>
  <si>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</si>
  <si>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</si>
  <si>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</si>
  <si>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</si>
  <si>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</si>
  <si>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</si>
  <si>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</si>
  <si>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</si>
  <si>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</si>
  <si>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</si>
  <si>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</si>
  <si>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</si>
  <si>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</si>
  <si>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</si>
  <si>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</si>
  <si>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</si>
  <si>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</si>
  <si>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</si>
  <si>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</si>
  <si>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</si>
  <si>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</si>
  <si>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</si>
  <si>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</si>
  <si>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</si>
  <si>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</si>
  <si>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</si>
  <si>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</si>
  <si>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</si>
  <si>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</si>
  <si>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</si>
  <si>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</si>
  <si>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</si>
  <si>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</si>
  <si>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</si>
  <si>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</si>
  <si>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</si>
  <si>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</si>
  <si>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</si>
  <si>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</si>
  <si>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</si>
  <si>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</si>
  <si>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</si>
  <si>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</si>
  <si>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</si>
  <si>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</si>
  <si>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</si>
  <si>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</si>
  <si>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</si>
  <si>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</si>
  <si>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</si>
  <si>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</si>
  <si>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</si>
  <si>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</si>
  <si>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</si>
  <si>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</si>
  <si>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</si>
  <si>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</si>
  <si>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</si>
  <si>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</si>
  <si>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</si>
  <si>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</si>
  <si>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</si>
  <si>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</si>
  <si>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</si>
  <si>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</si>
  <si>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</si>
  <si>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</si>
  <si>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</si>
  <si>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</si>
  <si>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</si>
  <si>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</si>
  <si>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</si>
  <si>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</si>
  <si>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</si>
  <si>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</si>
  <si>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</si>
  <si>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</si>
  <si>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</si>
  <si>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</si>
  <si>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</si>
  <si>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</si>
  <si>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</si>
  <si>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</si>
  <si>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</si>
  <si>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</si>
  <si>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</si>
  <si>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</si>
  <si>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</si>
  <si>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</si>
  <si>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</si>
  <si>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</si>
  <si>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</si>
  <si>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</si>
  <si>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</si>
  <si>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</si>
  <si>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</si>
  <si>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</si>
  <si>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</si>
  <si>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</si>
  <si>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</si>
  <si>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</si>
  <si>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</si>
  <si>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</si>
  <si>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</si>
  <si>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</si>
  <si>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</si>
  <si>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</si>
  <si>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</si>
  <si>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</si>
  <si>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</si>
  <si>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</si>
  <si>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</si>
  <si>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</si>
  <si>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</si>
  <si>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</si>
  <si>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</si>
  <si>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</si>
  <si>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</si>
  <si>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</si>
  <si>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</si>
  <si>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</si>
  <si>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</si>
  <si>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</si>
  <si>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</si>
  <si>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</si>
  <si>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</si>
  <si>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</si>
  <si>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</si>
  <si>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</si>
  <si>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</si>
  <si>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</si>
  <si>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</si>
  <si>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</si>
  <si>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</si>
  <si>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</si>
  <si>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</si>
  <si>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</si>
  <si>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</si>
  <si>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</si>
  <si>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</si>
  <si>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</si>
  <si>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</si>
  <si>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</si>
  <si>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</si>
  <si>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</si>
  <si>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</si>
  <si>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</si>
  <si>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</si>
  <si>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</si>
  <si>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</si>
  <si>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</si>
  <si>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</si>
  <si>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</si>
  <si>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</si>
  <si>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</si>
  <si>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</si>
  <si>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</si>
  <si>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</si>
  <si>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</si>
  <si>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</si>
  <si>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</si>
  <si>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</si>
  <si>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</si>
  <si>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</si>
  <si>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</si>
  <si>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</si>
  <si>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</si>
  <si>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</si>
  <si>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</si>
  <si>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</si>
  <si>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</si>
  <si>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</si>
  <si>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</si>
  <si>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</si>
  <si>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</si>
  <si>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</si>
  <si>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</si>
  <si>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</si>
  <si>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</si>
  <si>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</si>
  <si>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</si>
  <si>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</si>
  <si>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</si>
  <si>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</si>
  <si>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</si>
  <si>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</si>
  <si>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</si>
  <si>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</si>
  <si>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</si>
  <si>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</si>
  <si>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</si>
  <si>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</si>
  <si>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</si>
  <si>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</si>
  <si>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</si>
  <si>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</si>
  <si>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</si>
  <si>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</si>
  <si>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</si>
  <si>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</si>
  <si>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</si>
  <si>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</si>
  <si>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</si>
  <si>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</si>
  <si>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</si>
  <si>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</si>
  <si>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</si>
  <si>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</si>
  <si>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</si>
  <si>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</si>
  <si>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</si>
  <si>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</si>
  <si>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</si>
  <si>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</si>
  <si>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</si>
  <si>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</si>
  <si>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</si>
  <si>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</si>
  <si>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</si>
  <si>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</si>
  <si>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</si>
  <si>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</si>
  <si>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</si>
  <si>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</si>
  <si>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</si>
  <si>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</si>
  <si>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</si>
  <si>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</si>
  <si>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</si>
  <si>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</si>
  <si>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</si>
  <si>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</si>
  <si>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</si>
  <si>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</si>
  <si>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</si>
  <si>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</si>
  <si>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</si>
  <si>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</si>
  <si>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</si>
  <si>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</si>
  <si>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</si>
  <si>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</si>
  <si>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</si>
  <si>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</si>
  <si>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</si>
  <si>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</si>
  <si>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</si>
  <si>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</si>
  <si>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</si>
  <si>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</si>
  <si>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</si>
  <si>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</si>
  <si>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</si>
  <si>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</si>
  <si>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</si>
  <si>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</si>
  <si>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</si>
  <si>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</si>
  <si>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</si>
  <si>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</si>
  <si>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</si>
  <si>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</si>
  <si>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</si>
  <si>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</si>
  <si>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</si>
  <si>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</si>
  <si>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</si>
  <si>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</si>
  <si>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</si>
  <si>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</si>
  <si>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</si>
  <si>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</si>
  <si>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</si>
  <si>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</si>
  <si>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</si>
  <si>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</si>
  <si>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</si>
  <si>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</si>
  <si>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</si>
  <si>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</si>
  <si>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</si>
  <si>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</si>
  <si>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</si>
  <si>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</si>
  <si>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</si>
  <si>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</si>
  <si>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</si>
  <si>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</si>
  <si>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</si>
  <si>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</si>
  <si>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</si>
  <si>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</si>
  <si>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</si>
  <si>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</si>
  <si>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</si>
  <si>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</si>
  <si>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</si>
  <si>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</si>
  <si>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</si>
  <si>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</si>
  <si>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</si>
  <si>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</si>
  <si>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</si>
  <si>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</si>
  <si>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</si>
  <si>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</si>
  <si>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</si>
  <si>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</si>
  <si>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</si>
  <si>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</si>
  <si>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</si>
  <si>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</si>
  <si>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</si>
  <si>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</si>
  <si>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</si>
  <si>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</si>
  <si>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</si>
  <si>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</si>
  <si>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</si>
  <si>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</si>
  <si>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</si>
  <si>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</si>
  <si>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</si>
  <si>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</si>
  <si>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</si>
  <si>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</si>
  <si>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</si>
  <si>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</si>
  <si>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</si>
  <si>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</si>
  <si>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</si>
  <si>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</si>
  <si>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</si>
  <si>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</si>
  <si>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</si>
  <si>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</si>
  <si>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</si>
  <si>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</si>
  <si>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</si>
  <si>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</si>
  <si>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</si>
  <si>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</si>
  <si>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</si>
  <si>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</si>
  <si>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</si>
  <si>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</si>
  <si>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</si>
  <si>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</si>
  <si>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</si>
  <si>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</si>
  <si>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</si>
  <si>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</si>
  <si>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</si>
  <si>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</si>
  <si>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</si>
  <si>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</si>
  <si>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</si>
  <si>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</si>
  <si>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</si>
  <si>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</si>
  <si>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</si>
  <si>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</si>
  <si>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</si>
  <si>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</si>
  <si>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</si>
  <si>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</si>
  <si>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</si>
  <si>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</si>
  <si>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</si>
  <si>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</si>
  <si>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</si>
  <si>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</si>
  <si>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</si>
  <si>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</si>
  <si>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</si>
  <si>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</si>
  <si>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</si>
  <si>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</si>
  <si>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</si>
  <si>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</si>
  <si>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</si>
  <si>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</si>
  <si>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</si>
  <si>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</si>
  <si>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</si>
  <si>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</si>
  <si>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</si>
  <si>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</si>
  <si>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</si>
  <si>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</si>
  <si>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</si>
  <si>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</si>
  <si>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</si>
  <si>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</si>
  <si>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</si>
  <si>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</si>
  <si>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</si>
  <si>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</si>
  <si>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</si>
  <si>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</si>
  <si>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</si>
  <si>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</si>
  <si>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</si>
  <si>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</si>
  <si>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</si>
  <si>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</si>
  <si>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</si>
  <si>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</si>
  <si>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</si>
  <si>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</si>
  <si>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</si>
  <si>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</si>
  <si>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</si>
  <si>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</si>
  <si>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</si>
  <si>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</si>
  <si>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</si>
  <si>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</si>
  <si>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</si>
  <si>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</si>
  <si>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</si>
  <si>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</si>
  <si>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</si>
  <si>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</si>
  <si>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</si>
  <si>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</si>
  <si>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</si>
  <si>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</si>
  <si>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</si>
  <si>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</si>
  <si>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</si>
  <si>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</si>
  <si>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</si>
  <si>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</si>
  <si>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</si>
  <si>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</si>
  <si>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</si>
  <si>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</si>
  <si>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</si>
  <si>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</si>
  <si>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</si>
  <si>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</si>
  <si>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</si>
  <si>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</si>
  <si>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</si>
  <si>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</si>
  <si>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</si>
  <si>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</si>
  <si>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</si>
  <si>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</si>
  <si>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</si>
  <si>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</si>
  <si>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</si>
  <si>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</si>
  <si>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</si>
  <si>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</si>
  <si>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</si>
  <si>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</si>
  <si>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</si>
  <si>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</si>
  <si>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</si>
  <si>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</si>
  <si>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</si>
  <si>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</si>
  <si>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</si>
  <si>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</si>
  <si>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</si>
  <si>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</si>
  <si>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</si>
  <si>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</si>
  <si>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</si>
  <si>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</si>
  <si>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</si>
  <si>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</si>
  <si>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</si>
  <si>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</si>
  <si>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</si>
  <si>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</si>
  <si>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</si>
  <si>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</si>
  <si>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</si>
  <si>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</si>
  <si>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</si>
  <si>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</si>
  <si>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</si>
  <si>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</si>
  <si>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</si>
  <si>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</si>
  <si>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</si>
  <si>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</si>
  <si>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</si>
  <si>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</si>
  <si>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</si>
  <si>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</si>
  <si>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</si>
  <si>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</si>
  <si>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</si>
  <si>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</si>
  <si>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</si>
  <si>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</si>
  <si>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</si>
  <si>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</si>
  <si>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</si>
  <si>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</si>
  <si>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</si>
  <si>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</si>
  <si>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</si>
  <si>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</si>
  <si>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</si>
  <si>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</si>
  <si>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</si>
  <si>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</si>
  <si>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</si>
  <si>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</si>
  <si>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</si>
  <si>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</si>
  <si>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</si>
  <si>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</si>
  <si>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</si>
  <si>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</si>
  <si>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</si>
  <si>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</si>
  <si>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</si>
  <si>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</si>
  <si>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</si>
  <si>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</si>
  <si>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</si>
  <si>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</si>
  <si>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</si>
  <si>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</si>
  <si>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</si>
  <si>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</si>
  <si>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</si>
  <si>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</si>
  <si>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</si>
  <si>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</si>
  <si>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</si>
  <si>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</si>
  <si>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</si>
  <si>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</si>
  <si>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</si>
  <si>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</si>
  <si>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</si>
  <si>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</si>
  <si>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</si>
  <si>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</si>
  <si>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</si>
  <si>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</si>
  <si>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</si>
  <si>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</si>
  <si>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</si>
  <si>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</si>
  <si>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</si>
  <si>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</si>
  <si>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</si>
  <si>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</si>
  <si>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</si>
  <si>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</si>
  <si>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</si>
  <si>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</si>
  <si>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</si>
  <si>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</si>
  <si>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</si>
  <si>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</si>
  <si>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</si>
  <si>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</si>
  <si>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</si>
  <si>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</si>
  <si>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</si>
  <si>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</si>
  <si>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</si>
  <si>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</si>
  <si>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</si>
  <si>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</si>
  <si>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</si>
  <si>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</si>
  <si>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</si>
  <si>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</si>
  <si>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</si>
  <si>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</si>
  <si>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</si>
  <si>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</si>
  <si>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</si>
  <si>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</si>
  <si>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</si>
  <si>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</si>
  <si>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</si>
  <si>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</si>
  <si>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</si>
  <si>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</si>
  <si>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</si>
  <si>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</si>
  <si>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</si>
  <si>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</si>
  <si>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</si>
  <si>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</si>
  <si>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</si>
  <si>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</si>
  <si>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</si>
  <si>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</si>
  <si>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</si>
  <si>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</si>
  <si>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</si>
  <si>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</si>
  <si>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</si>
  <si>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</si>
  <si>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</si>
  <si>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</si>
  <si>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</si>
  <si>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</si>
  <si>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</si>
  <si>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</si>
  <si>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</si>
  <si>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</si>
  <si>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</si>
  <si>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</si>
  <si>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</si>
  <si>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</si>
  <si>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</si>
  <si>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</si>
  <si>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</si>
  <si>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</si>
  <si>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</si>
  <si>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</si>
  <si>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</si>
  <si>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</si>
  <si>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</si>
  <si>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</si>
  <si>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</si>
  <si>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</si>
  <si>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</si>
  <si>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</si>
  <si>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</si>
  <si>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</si>
  <si>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</si>
  <si>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</si>
  <si>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</si>
  <si>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</si>
  <si>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</si>
  <si>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</si>
  <si>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</si>
  <si>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</si>
  <si>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</si>
  <si>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</si>
  <si>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</si>
  <si>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</si>
  <si>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</si>
  <si>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</si>
  <si>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</si>
  <si>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</si>
  <si>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</si>
  <si>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</si>
  <si>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</si>
  <si>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</si>
  <si>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</si>
  <si>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</si>
  <si>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</si>
  <si>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</si>
  <si>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</si>
  <si>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</si>
  <si>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</si>
  <si>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</si>
  <si>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</si>
  <si>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</si>
  <si>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</si>
  <si>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</si>
  <si>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</si>
  <si>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</si>
  <si>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</si>
  <si>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</si>
  <si>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</si>
  <si>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</si>
  <si>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</si>
  <si>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</si>
  <si>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</si>
  <si>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</si>
  <si>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</si>
  <si>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</si>
  <si>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</si>
  <si>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</si>
  <si>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</si>
  <si>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</si>
  <si>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</si>
  <si>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</si>
  <si>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</si>
  <si>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</si>
  <si>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</si>
  <si>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</si>
  <si>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</si>
  <si>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</si>
  <si>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</si>
  <si>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</si>
  <si>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</si>
  <si>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</si>
  <si>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</si>
  <si>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</si>
  <si>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</si>
  <si>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</si>
  <si>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</si>
  <si>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</si>
  <si>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</si>
  <si>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</si>
  <si>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</si>
  <si>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</si>
  <si>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</si>
  <si>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</si>
  <si>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</si>
  <si>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</si>
  <si>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</si>
  <si>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</si>
  <si>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</si>
  <si>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</si>
  <si>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</si>
  <si>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</si>
  <si>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</si>
  <si>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</si>
  <si>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</si>
  <si>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</si>
  <si>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</si>
  <si>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</si>
  <si>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</si>
  <si>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</si>
  <si>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</si>
  <si>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</si>
  <si>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</si>
  <si>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</si>
  <si>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</si>
  <si>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</si>
  <si>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</si>
  <si>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</si>
  <si>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</si>
  <si>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</si>
  <si>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</si>
  <si>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</si>
  <si>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</si>
  <si>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</si>
  <si>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</si>
  <si>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</si>
  <si>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</si>
  <si>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</si>
  <si>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</si>
  <si>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</si>
  <si>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</si>
  <si>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</si>
  <si>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</si>
  <si>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</si>
  <si>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</si>
  <si>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</si>
  <si>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</si>
  <si>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</si>
  <si>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</si>
  <si>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</si>
  <si>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</si>
  <si>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</si>
  <si>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</si>
  <si>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</si>
  <si>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</si>
  <si>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</si>
  <si>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</si>
  <si>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</si>
  <si>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</si>
  <si>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</si>
  <si>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</si>
  <si>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</si>
  <si>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</si>
  <si>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</si>
  <si>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</si>
  <si>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</si>
  <si>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</si>
  <si>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</si>
  <si>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</si>
  <si>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</si>
  <si>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</si>
  <si>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</si>
  <si>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</si>
  <si>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</si>
  <si>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</si>
  <si>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</si>
  <si>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</si>
  <si>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</si>
  <si>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</si>
  <si>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</si>
  <si>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</si>
  <si>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</si>
  <si>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</si>
  <si>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</si>
  <si>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</si>
  <si>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</si>
  <si>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</si>
  <si>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</si>
  <si>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</si>
  <si>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</si>
  <si>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</si>
  <si>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</si>
  <si>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</si>
  <si>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</si>
  <si>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</si>
  <si>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</si>
  <si>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</si>
  <si>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</si>
  <si>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</si>
  <si>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</si>
  <si>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</si>
  <si>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</si>
  <si>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</si>
  <si>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</si>
  <si>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</si>
  <si>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</si>
  <si>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</si>
  <si>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</si>
  <si>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</si>
  <si>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</si>
  <si>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</si>
  <si>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</si>
  <si>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</si>
  <si>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</si>
  <si>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</si>
  <si>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</si>
  <si>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</si>
  <si>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</si>
  <si>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</si>
  <si>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</si>
  <si>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</si>
  <si>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</si>
  <si>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</si>
  <si>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</si>
  <si>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</si>
  <si>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</si>
  <si>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</si>
  <si>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</si>
  <si>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</si>
  <si>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</si>
  <si>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</si>
  <si>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</si>
  <si>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</si>
  <si>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</si>
  <si>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</si>
  <si>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</si>
  <si>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</si>
  <si>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</si>
  <si>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</si>
  <si>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</si>
  <si>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</si>
  <si>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</si>
  <si>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</si>
  <si>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</si>
  <si>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</si>
  <si>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</si>
  <si>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</si>
  <si>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</si>
  <si>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</si>
  <si>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</si>
  <si>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</si>
  <si>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</si>
  <si>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</si>
  <si>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</si>
  <si>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</si>
  <si>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</si>
  <si>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</si>
  <si>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</si>
  <si>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</si>
  <si>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</si>
  <si>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</si>
  <si>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</si>
  <si>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</si>
  <si>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</si>
  <si>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</si>
  <si>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</si>
  <si>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</si>
  <si>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</si>
  <si>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</si>
  <si>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</si>
  <si>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</si>
  <si>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</si>
  <si>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</si>
  <si>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</si>
  <si>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</si>
  <si>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</si>
  <si>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</si>
  <si>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</si>
  <si>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</si>
  <si>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</si>
  <si>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</si>
  <si>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</si>
  <si>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</si>
  <si>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</si>
  <si>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</si>
  <si>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</si>
  <si>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</si>
  <si>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</si>
  <si>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</si>
  <si>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</si>
  <si>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</si>
  <si>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</si>
  <si>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</si>
  <si>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</si>
  <si>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</si>
  <si>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</si>
  <si>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</si>
  <si>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</si>
  <si>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</si>
  <si>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</si>
  <si>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</si>
  <si>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</si>
  <si>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</si>
  <si>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</si>
  <si>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</si>
  <si>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</si>
  <si>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</si>
  <si>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</si>
  <si>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</si>
  <si>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</si>
  <si>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</si>
  <si>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</si>
  <si>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</si>
  <si>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</si>
  <si>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</si>
  <si>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</si>
  <si>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</si>
  <si>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</si>
  <si>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</si>
  <si>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</si>
  <si>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</si>
  <si>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</si>
  <si>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</si>
  <si>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</si>
  <si>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</si>
  <si>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</si>
  <si>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</si>
  <si>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</si>
  <si>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</si>
  <si>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</si>
  <si>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</si>
  <si>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</si>
  <si>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</si>
  <si>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</si>
  <si>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</si>
  <si>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</si>
  <si>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</si>
  <si>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</si>
  <si>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</si>
  <si>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</si>
  <si>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</si>
  <si>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</si>
  <si>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</si>
  <si>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</si>
  <si>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</si>
  <si>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</si>
  <si>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</si>
  <si>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</si>
  <si>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</si>
  <si>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</si>
  <si>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</si>
  <si>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</si>
  <si>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</si>
  <si>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</si>
  <si>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</si>
  <si>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</si>
  <si>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</si>
  <si>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</si>
  <si>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</si>
  <si>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</si>
  <si>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</si>
  <si>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</si>
  <si>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</si>
  <si>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</si>
  <si>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</si>
  <si>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</si>
  <si>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</si>
  <si>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</si>
  <si>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</si>
  <si>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</si>
  <si>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</si>
  <si>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</si>
  <si>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</si>
  <si>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</si>
  <si>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</si>
  <si>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</si>
  <si>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</si>
  <si>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</si>
  <si>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</si>
  <si>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</si>
  <si>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</si>
  <si>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</si>
  <si>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</si>
  <si>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</si>
  <si>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</si>
  <si>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</si>
  <si>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</si>
  <si>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</si>
  <si>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</si>
  <si>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</si>
  <si>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</si>
  <si>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</si>
  <si>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</si>
  <si>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</si>
  <si>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</si>
  <si>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</si>
  <si>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</si>
  <si>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</si>
  <si>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</si>
  <si>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</si>
  <si>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</si>
  <si>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</si>
  <si>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</si>
  <si>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</si>
  <si>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</si>
  <si>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</si>
  <si>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</si>
  <si>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</si>
  <si>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</si>
  <si>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</si>
  <si>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</si>
  <si>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</si>
  <si>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</si>
  <si>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</si>
  <si>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</si>
  <si>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</si>
  <si>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</si>
  <si>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</si>
  <si>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</si>
  <si>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</si>
  <si>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</si>
  <si>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</si>
  <si>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</si>
  <si>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</si>
  <si>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</si>
  <si>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</si>
  <si>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</si>
  <si>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</si>
  <si>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</si>
  <si>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</si>
  <si>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</si>
  <si>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</si>
  <si>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</si>
  <si>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</si>
  <si>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</si>
  <si>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</si>
  <si>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</si>
  <si>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</si>
  <si>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</si>
  <si>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</si>
  <si>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</si>
  <si>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</si>
  <si>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</si>
  <si>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</si>
  <si>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</si>
  <si>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</si>
  <si>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</si>
  <si>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</si>
  <si>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</si>
  <si>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</si>
  <si>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</si>
  <si>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</si>
  <si>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</si>
  <si>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</si>
  <si>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</si>
  <si>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</si>
  <si>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</si>
  <si>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</si>
  <si>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</si>
  <si>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</si>
  <si>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</si>
  <si>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</si>
  <si>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</si>
  <si>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</si>
  <si>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</si>
  <si>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</si>
  <si>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</si>
  <si>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</si>
  <si>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</si>
  <si>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</si>
  <si>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</si>
  <si>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</si>
  <si>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</si>
  <si>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</si>
  <si>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</si>
  <si>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</si>
  <si>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</si>
  <si>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</si>
  <si>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</si>
  <si>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</si>
  <si>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</si>
  <si>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</si>
  <si>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</si>
  <si>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</si>
  <si>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</si>
  <si>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</si>
  <si>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</si>
  <si>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</si>
  <si>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</si>
  <si>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</si>
  <si>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</si>
  <si>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</si>
  <si>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</si>
  <si>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</si>
  <si>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</si>
  <si>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</si>
  <si>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</si>
  <si>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</si>
  <si>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</si>
  <si>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</si>
  <si>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</si>
  <si>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</si>
  <si>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</si>
  <si>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</si>
  <si>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</si>
  <si>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</si>
  <si>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</si>
  <si>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</si>
  <si>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</si>
  <si>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</si>
  <si>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</si>
  <si>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</si>
  <si>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</si>
  <si>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</si>
  <si>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</si>
  <si>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</si>
  <si>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</si>
  <si>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</si>
  <si>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</si>
  <si>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</si>
  <si>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</si>
  <si>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</si>
  <si>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</si>
  <si>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</si>
  <si>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</si>
  <si>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</si>
  <si>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</si>
  <si>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</si>
  <si>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</si>
  <si>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</si>
  <si>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</si>
  <si>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</si>
  <si>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</si>
  <si>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</si>
  <si>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</si>
  <si>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</si>
  <si>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</si>
  <si>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</si>
  <si>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</si>
  <si>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</si>
  <si>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</si>
  <si>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</si>
  <si>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</si>
  <si>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</si>
  <si>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</si>
  <si>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</si>
  <si>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</si>
  <si>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</si>
  <si>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</si>
  <si>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</si>
  <si>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</si>
  <si>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</si>
  <si>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</si>
  <si>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</si>
  <si>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</si>
  <si>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</si>
  <si>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</si>
  <si>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</si>
  <si>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</si>
  <si>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</si>
  <si>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</si>
  <si>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</si>
  <si>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</si>
  <si>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</si>
  <si>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</si>
  <si>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</si>
  <si>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</si>
  <si>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</si>
  <si>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</si>
  <si>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</si>
  <si>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</si>
  <si>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</si>
  <si>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</si>
  <si>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</si>
  <si>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</si>
  <si>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</si>
  <si>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</si>
  <si>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</si>
  <si>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</si>
  <si>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</si>
  <si>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</si>
  <si>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</si>
  <si>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</si>
  <si>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</si>
  <si>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</si>
  <si>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</si>
  <si>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</si>
  <si>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</si>
  <si>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</si>
  <si>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</si>
  <si>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</si>
  <si>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</si>
  <si>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</si>
  <si>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</si>
  <si>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</si>
  <si>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</si>
  <si>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</si>
  <si>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</si>
  <si>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</si>
  <si>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</si>
  <si>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</si>
  <si>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</si>
  <si>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</si>
  <si>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</si>
  <si>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</si>
  <si>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</si>
  <si>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</si>
  <si>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</si>
  <si>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</si>
  <si>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</si>
  <si>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</si>
  <si>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</si>
  <si>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</si>
  <si>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</si>
  <si>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</si>
  <si>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</si>
  <si>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</si>
  <si>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</si>
  <si>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</si>
  <si>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</si>
  <si>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</si>
  <si>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</si>
  <si>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</si>
  <si>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</si>
  <si>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</si>
  <si>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</si>
  <si>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</si>
  <si>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</si>
  <si>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</si>
  <si>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</si>
  <si>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</si>
  <si>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</si>
  <si>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</si>
  <si>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</si>
  <si>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</si>
  <si>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</si>
  <si>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</si>
  <si>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</si>
  <si>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</si>
  <si>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</si>
  <si>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</si>
  <si>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</si>
  <si>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</si>
  <si>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</si>
  <si>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</si>
  <si>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</si>
  <si>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</si>
  <si>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</si>
  <si>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</si>
  <si>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</si>
  <si>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</si>
  <si>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</si>
  <si>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</si>
  <si>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</si>
  <si>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</si>
  <si>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</si>
  <si>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</si>
  <si>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</si>
  <si>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</si>
  <si>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</si>
  <si>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</si>
  <si>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</si>
  <si>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</si>
  <si>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</si>
  <si>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</si>
  <si>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</si>
  <si>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</si>
  <si>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</si>
  <si>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</si>
  <si>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</si>
  <si>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</si>
  <si>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</si>
  <si>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</si>
  <si>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</si>
  <si>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</si>
  <si>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</si>
  <si>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</si>
  <si>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</si>
  <si>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</si>
  <si>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</si>
  <si>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</si>
  <si>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</si>
  <si>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</si>
  <si>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</si>
  <si>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</si>
  <si>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</si>
  <si>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</si>
  <si>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</si>
  <si>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</si>
  <si>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</si>
  <si>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</si>
  <si>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</si>
  <si>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</si>
  <si>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</si>
  <si>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</si>
  <si>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</si>
  <si>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</si>
  <si>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</si>
  <si>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</si>
  <si>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</si>
  <si>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</si>
  <si>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</si>
  <si>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</si>
  <si>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</si>
  <si>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</si>
  <si>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</si>
  <si>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</si>
  <si>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</si>
  <si>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</si>
  <si>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</si>
  <si>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</si>
  <si>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</si>
  <si>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</si>
  <si>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</si>
  <si>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</si>
  <si>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</si>
  <si>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</si>
  <si>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</si>
  <si>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</si>
  <si>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</si>
  <si>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</si>
  <si>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</si>
  <si>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</si>
  <si>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</si>
  <si>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</si>
  <si>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</si>
  <si>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</si>
  <si>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</si>
  <si>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</si>
  <si>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</si>
  <si>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</si>
  <si>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</si>
  <si>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</si>
  <si>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</si>
  <si>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</si>
  <si>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</si>
  <si>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</si>
  <si>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</si>
  <si>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</si>
  <si>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</si>
  <si>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</si>
  <si>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</si>
  <si>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</si>
  <si>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</si>
  <si>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</si>
  <si>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</si>
  <si>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</si>
  <si>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</si>
  <si>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</si>
  <si>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</si>
  <si>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</si>
  <si>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</si>
  <si>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</si>
  <si>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</si>
  <si>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</si>
  <si>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</si>
  <si>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</si>
  <si>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</si>
  <si>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</si>
  <si>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</si>
  <si>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</si>
  <si>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</si>
  <si>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</si>
  <si>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</si>
  <si>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</si>
  <si>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</si>
  <si>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</si>
  <si>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</si>
  <si>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</si>
  <si>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</si>
  <si>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</si>
  <si>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</si>
  <si>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</si>
  <si>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</si>
  <si>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</si>
  <si>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</si>
  <si>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</si>
  <si>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</si>
  <si>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</si>
  <si>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</si>
  <si>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</si>
  <si>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</si>
  <si>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</si>
  <si>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</si>
  <si>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</si>
  <si>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</si>
  <si>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</si>
  <si>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</si>
  <si>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</si>
  <si>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</si>
  <si>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</si>
  <si>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</si>
  <si>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</si>
  <si>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</si>
  <si>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</si>
  <si>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</si>
  <si>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</si>
  <si>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</si>
  <si>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</si>
  <si>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</si>
  <si>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</si>
  <si>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</si>
  <si>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</si>
  <si>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</si>
  <si>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</si>
  <si>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</si>
  <si>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</si>
  <si>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</si>
  <si>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</si>
  <si>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</si>
  <si>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</si>
  <si>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</si>
  <si>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</si>
  <si>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</si>
  <si>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</si>
  <si>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</si>
  <si>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</si>
  <si>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</si>
  <si>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</si>
  <si>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</si>
  <si>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</si>
  <si>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</si>
  <si>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</si>
  <si>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</si>
  <si>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</si>
  <si>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</si>
  <si>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</si>
  <si>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</si>
  <si>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</si>
  <si>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</si>
  <si>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</si>
  <si>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</si>
  <si>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</si>
  <si>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</si>
  <si>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</si>
  <si>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</si>
  <si>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</si>
  <si>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</si>
  <si>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</si>
  <si>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</si>
  <si>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</si>
  <si>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</si>
  <si>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</si>
  <si>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</si>
  <si>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</si>
  <si>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</si>
  <si>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</si>
  <si>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</si>
  <si>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</si>
  <si>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</si>
  <si>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</si>
  <si>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</si>
  <si>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</si>
  <si>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</si>
  <si>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</si>
  <si>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</si>
  <si>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</si>
  <si>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</si>
  <si>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</si>
  <si>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</si>
  <si>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</si>
  <si>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</si>
  <si>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</si>
  <si>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</si>
  <si>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</si>
  <si>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</si>
  <si>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</si>
  <si>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</si>
  <si>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</si>
  <si>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</si>
  <si>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</si>
  <si>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</si>
  <si>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</si>
  <si>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</si>
  <si>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</si>
  <si>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</si>
  <si>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</si>
  <si>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</si>
  <si>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</si>
  <si>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</si>
  <si>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</si>
  <si>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</si>
  <si>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</si>
  <si>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</si>
  <si>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</si>
  <si>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</si>
  <si>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</si>
  <si>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</si>
  <si>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</si>
  <si>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</si>
  <si>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</si>
  <si>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</si>
  <si>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</si>
  <si>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</si>
  <si>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</si>
  <si>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</si>
  <si>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</si>
  <si>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</si>
  <si>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</si>
  <si>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</si>
  <si>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</si>
  <si>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</si>
  <si>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</si>
  <si>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</si>
  <si>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</si>
  <si>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</si>
  <si>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</si>
  <si>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</si>
  <si>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</si>
  <si>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</si>
  <si>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</si>
  <si>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</si>
  <si>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</si>
  <si>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</si>
  <si>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</si>
  <si>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</si>
  <si>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</si>
  <si>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</si>
  <si>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</si>
  <si>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</si>
  <si>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</si>
  <si>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</si>
  <si>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</si>
  <si>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</si>
  <si>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</si>
  <si>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</si>
  <si>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</si>
  <si>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</si>
  <si>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</si>
  <si>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</si>
  <si>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</si>
  <si>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</si>
  <si>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</si>
  <si>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</si>
  <si>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</si>
  <si>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</si>
  <si>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</si>
  <si>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</si>
  <si>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</si>
  <si>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</si>
  <si>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</si>
  <si>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</si>
  <si>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</si>
  <si>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</si>
  <si>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</si>
  <si>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</si>
  <si>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</si>
  <si>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</si>
  <si>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</si>
  <si>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</si>
  <si>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</si>
  <si>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</si>
  <si>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</si>
  <si>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</si>
  <si>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</si>
  <si>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</si>
  <si>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</si>
  <si>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</si>
  <si>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</si>
  <si>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</si>
  <si>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</si>
  <si>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</si>
  <si>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</si>
  <si>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</si>
  <si>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</si>
  <si>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</si>
  <si>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</si>
  <si>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</si>
  <si>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</si>
  <si>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</si>
  <si>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</si>
  <si>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</si>
  <si>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</si>
  <si>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</si>
  <si>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</si>
  <si>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</si>
  <si>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</si>
  <si>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</si>
  <si>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</si>
  <si>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</si>
  <si>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</si>
  <si>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</si>
  <si>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</si>
  <si>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</si>
  <si>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</si>
  <si>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</si>
  <si>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</si>
  <si>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</si>
  <si>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</si>
  <si>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</si>
  <si>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</si>
  <si>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</si>
  <si>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</si>
  <si>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</si>
  <si>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</si>
  <si>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</si>
  <si>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</si>
  <si>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</si>
  <si>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</si>
  <si>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</si>
  <si>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</si>
  <si>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</si>
  <si>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</si>
  <si>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</si>
  <si>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</si>
  <si>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</si>
  <si>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</si>
  <si>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</si>
  <si>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</si>
  <si>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</si>
  <si>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</si>
  <si>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</si>
  <si>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</si>
  <si>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</si>
  <si>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</si>
  <si>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</si>
  <si>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</si>
  <si>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</si>
  <si>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</si>
  <si>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</si>
  <si>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</si>
  <si>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</si>
  <si>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</si>
  <si>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</si>
  <si>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</si>
  <si>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</si>
  <si>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</si>
  <si>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</si>
  <si>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</si>
  <si>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</si>
  <si>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</si>
  <si>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</si>
  <si>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</si>
  <si>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</si>
  <si>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</si>
  <si>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</si>
  <si>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</si>
  <si>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</si>
  <si>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</si>
  <si>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</si>
  <si>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</si>
  <si>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</si>
  <si>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</si>
  <si>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</si>
  <si>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</si>
  <si>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</si>
  <si>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</si>
  <si>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</si>
  <si>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</si>
  <si>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</si>
  <si>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</si>
  <si>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</si>
  <si>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</si>
  <si>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</si>
  <si>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</si>
  <si>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</si>
  <si>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</si>
  <si>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</si>
  <si>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</si>
  <si>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</si>
  <si>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</si>
  <si>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</si>
  <si>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</si>
  <si>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</si>
  <si>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</si>
  <si>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</si>
  <si>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</si>
  <si>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</si>
  <si>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</si>
  <si>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</si>
  <si>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</si>
  <si>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</si>
  <si>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</si>
  <si>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</si>
  <si>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</si>
  <si>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</si>
  <si>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</si>
  <si>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</si>
  <si>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</si>
  <si>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</si>
  <si>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</si>
  <si>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</si>
  <si>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</si>
  <si>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</si>
  <si>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</si>
  <si>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</si>
  <si>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</si>
  <si>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</si>
  <si>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</si>
  <si>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</si>
  <si>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</si>
  <si>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</si>
  <si>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</si>
  <si>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</si>
  <si>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</si>
  <si>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</si>
  <si>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</si>
  <si>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</si>
  <si>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</si>
  <si>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</si>
  <si>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</si>
  <si>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</si>
  <si>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</si>
  <si>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</si>
  <si>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</si>
  <si>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</si>
  <si>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</si>
  <si>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</si>
  <si>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</si>
  <si>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</si>
  <si>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</si>
  <si>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</si>
  <si>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</si>
  <si>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</si>
  <si>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</si>
  <si>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</si>
  <si>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</si>
  <si>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</si>
  <si>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</si>
  <si>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</si>
  <si>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</si>
  <si>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</si>
  <si>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</si>
  <si>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</si>
  <si>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</si>
  <si>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</si>
  <si>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</si>
  <si>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</si>
  <si>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</si>
  <si>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</si>
  <si>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</si>
  <si>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</si>
  <si>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</si>
  <si>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</si>
  <si>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</si>
  <si>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</si>
  <si>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</si>
  <si>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</si>
  <si>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</si>
  <si>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</si>
  <si>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</si>
  <si>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</si>
  <si>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</si>
  <si>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</si>
  <si>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</si>
  <si>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</si>
  <si>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</si>
  <si>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</si>
  <si>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</si>
  <si>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</si>
  <si>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</si>
  <si>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</si>
  <si>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</si>
  <si>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</si>
  <si>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</si>
  <si>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</si>
  <si>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</si>
  <si>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</si>
  <si>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</si>
  <si>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</si>
  <si>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</si>
  <si>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</si>
  <si>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</si>
  <si>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</si>
  <si>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</si>
  <si>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</si>
  <si>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</si>
  <si>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</si>
  <si>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</si>
  <si>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</si>
  <si>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</si>
  <si>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</si>
  <si>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</si>
  <si>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</si>
  <si>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</si>
  <si>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</si>
  <si>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</si>
  <si>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</si>
  <si>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</si>
  <si>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</si>
  <si>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</si>
  <si>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</si>
  <si>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</si>
  <si>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</si>
  <si>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</si>
  <si>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</si>
  <si>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</si>
  <si>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</si>
  <si>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</si>
  <si>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</si>
  <si>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</si>
  <si>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</si>
  <si>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</si>
  <si>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</si>
  <si>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</si>
  <si>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</si>
  <si>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</si>
  <si>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</si>
  <si>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</si>
  <si>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</si>
  <si>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</si>
  <si>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</si>
  <si>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</si>
  <si>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</si>
  <si>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</si>
  <si>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</si>
  <si>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</si>
  <si>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</si>
  <si>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</si>
  <si>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</si>
  <si>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</si>
  <si>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</si>
  <si>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</si>
  <si>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</si>
  <si>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</si>
  <si>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</si>
  <si>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</si>
  <si>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</si>
  <si>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</si>
  <si>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</si>
  <si>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</si>
  <si>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</si>
  <si>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</si>
  <si>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</si>
  <si>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</si>
  <si>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</si>
  <si>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</si>
  <si>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</si>
  <si>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</si>
  <si>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</si>
  <si>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</si>
  <si>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</si>
  <si>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</si>
  <si>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</si>
  <si>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</si>
  <si>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</si>
  <si>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</si>
  <si>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</si>
  <si>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</si>
  <si>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</si>
  <si>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</si>
  <si>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</si>
  <si>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</si>
  <si>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</si>
  <si>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</si>
  <si>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</si>
  <si>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</si>
  <si>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</si>
  <si>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</si>
  <si>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</si>
  <si>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</si>
  <si>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</si>
  <si>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</si>
  <si>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</si>
  <si>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</si>
  <si>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</si>
  <si>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</si>
  <si>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</si>
  <si>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</si>
  <si>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</si>
  <si>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</si>
  <si>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</si>
  <si>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</si>
  <si>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</si>
  <si>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</si>
  <si>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</si>
  <si>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</si>
  <si>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</si>
  <si>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</si>
  <si>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</si>
  <si>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</si>
  <si>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</si>
  <si>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</si>
  <si>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</si>
  <si>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</si>
  <si>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</si>
  <si>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</si>
  <si>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</si>
  <si>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</si>
  <si>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</si>
  <si>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</si>
  <si>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</si>
  <si>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</si>
  <si>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</si>
  <si>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</si>
  <si>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</si>
  <si>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</si>
  <si>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</si>
  <si>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</si>
  <si>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</si>
  <si>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</si>
  <si>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</si>
  <si>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</si>
  <si>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</si>
  <si>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</si>
  <si>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</si>
  <si>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</si>
  <si>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</si>
  <si>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</si>
  <si>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</si>
  <si>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</si>
  <si>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</si>
  <si>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</si>
  <si>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</si>
  <si>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</si>
  <si>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</si>
  <si>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</si>
  <si>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</si>
  <si>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</si>
  <si>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</si>
  <si>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</si>
  <si>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</si>
  <si>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</si>
  <si>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</si>
  <si>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</si>
  <si>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</si>
  <si>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</si>
  <si>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</si>
  <si>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</si>
  <si>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</si>
  <si>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</si>
  <si>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</si>
  <si>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</si>
  <si>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</si>
  <si>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</si>
  <si>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</si>
  <si>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</si>
  <si>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</si>
  <si>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</si>
  <si>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</si>
  <si>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</si>
  <si>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</si>
  <si>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</si>
  <si>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</si>
  <si>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</si>
  <si>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</si>
  <si>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</si>
  <si>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</si>
  <si>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</si>
  <si>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</si>
  <si>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</si>
  <si>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</si>
  <si>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</si>
  <si>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</si>
  <si>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</si>
  <si>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</si>
  <si>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</si>
  <si>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</si>
  <si>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</si>
  <si>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</si>
  <si>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</si>
  <si>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</si>
  <si>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</si>
  <si>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</si>
  <si>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</si>
  <si>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</si>
  <si>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</si>
  <si>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</si>
  <si>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</si>
  <si>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</si>
  <si>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</si>
  <si>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</si>
  <si>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</si>
  <si>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</si>
  <si>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</si>
  <si>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</si>
  <si>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</si>
  <si>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</si>
  <si>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</si>
  <si>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</si>
  <si>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</si>
  <si>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</si>
  <si>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</si>
  <si>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</si>
  <si>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</si>
  <si>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</si>
  <si>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</si>
  <si>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</si>
  <si>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</si>
  <si>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</si>
  <si>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</si>
  <si>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</si>
  <si>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</si>
  <si>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</si>
  <si>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</si>
  <si>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</si>
  <si>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</si>
  <si>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</si>
  <si>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</si>
  <si>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</si>
  <si>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</si>
  <si>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</si>
  <si>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</si>
  <si>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</si>
  <si>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</si>
  <si>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</si>
  <si>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</si>
  <si>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</si>
  <si>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</si>
  <si>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</si>
  <si>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</si>
  <si>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</si>
  <si>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</si>
  <si>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</si>
  <si>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</si>
  <si>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</si>
  <si>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</si>
  <si>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</si>
  <si>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</si>
  <si>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</si>
  <si>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</si>
  <si>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</si>
  <si>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</si>
  <si>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</si>
  <si>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</si>
  <si>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</si>
  <si>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</si>
  <si>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</si>
  <si>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</si>
  <si>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</si>
  <si>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</si>
  <si>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</si>
  <si>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</si>
  <si>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</si>
  <si>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</si>
  <si>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</si>
  <si>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</si>
  <si>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</si>
  <si>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</si>
  <si>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</si>
  <si>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</si>
  <si>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</si>
  <si>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</si>
  <si>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</si>
  <si>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</si>
  <si>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</si>
  <si>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</si>
  <si>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</si>
  <si>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</si>
  <si>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</si>
  <si>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</si>
  <si>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</si>
  <si>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</si>
  <si>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</si>
  <si>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</si>
  <si>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</si>
  <si>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</si>
  <si>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</si>
  <si>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</si>
  <si>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</si>
  <si>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</si>
  <si>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</si>
  <si>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</si>
  <si>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</si>
  <si>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</si>
  <si>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</si>
  <si>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</si>
  <si>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</si>
  <si>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</si>
  <si>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</si>
  <si>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</si>
  <si>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</si>
  <si>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</si>
  <si>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</si>
  <si>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</si>
  <si>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</si>
  <si>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</si>
  <si>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</si>
  <si>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</si>
  <si>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</si>
  <si>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</si>
  <si>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</si>
  <si>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</si>
  <si>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</si>
  <si>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</si>
  <si>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</si>
  <si>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</si>
  <si>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</si>
  <si>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</si>
  <si>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</si>
  <si>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</si>
  <si>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</si>
  <si>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</si>
  <si>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</si>
  <si>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</si>
  <si>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</si>
  <si>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</si>
  <si>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</si>
  <si>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</si>
  <si>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</si>
  <si>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</si>
  <si>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</si>
  <si>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</si>
  <si>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</si>
  <si>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</si>
  <si>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</si>
  <si>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</si>
  <si>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</si>
  <si>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</si>
  <si>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</si>
  <si>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</si>
  <si>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</si>
  <si>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</si>
  <si>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</si>
  <si>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</si>
  <si>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</si>
  <si>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</si>
  <si>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</si>
  <si>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</si>
  <si>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</si>
  <si>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</si>
  <si>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</si>
  <si>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</si>
  <si>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</si>
  <si>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</si>
  <si>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</si>
  <si>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</si>
  <si>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</si>
  <si>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</si>
  <si>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</si>
  <si>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</si>
  <si>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</si>
  <si>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</si>
  <si>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</si>
  <si>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</si>
  <si>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</si>
  <si>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</si>
  <si>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</si>
  <si>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</si>
  <si>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</si>
  <si>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</si>
  <si>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</si>
  <si>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</si>
  <si>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</si>
  <si>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</si>
  <si>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</si>
  <si>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</si>
  <si>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</si>
  <si>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</si>
  <si>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</si>
  <si>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</si>
  <si>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</si>
  <si>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</si>
  <si>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</si>
  <si>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</si>
  <si>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</si>
  <si>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</si>
  <si>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</si>
  <si>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</si>
  <si>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</si>
  <si>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</si>
  <si>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</si>
  <si>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</si>
  <si>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</si>
  <si>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</si>
  <si>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</si>
  <si>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</si>
  <si>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</si>
  <si>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</si>
  <si>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</si>
  <si>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</si>
  <si>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</si>
  <si>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</si>
  <si>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</si>
  <si>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</si>
  <si>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</si>
  <si>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</si>
  <si>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</si>
  <si>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</si>
  <si>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</si>
  <si>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</si>
  <si>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</si>
  <si>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</si>
  <si>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</si>
  <si>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</si>
  <si>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</si>
  <si>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</si>
  <si>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</si>
  <si>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</si>
  <si>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</si>
  <si>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</si>
  <si>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</si>
  <si>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</si>
  <si>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</si>
  <si>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</si>
  <si>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</si>
  <si>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</si>
  <si>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</si>
  <si>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</si>
  <si>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</si>
  <si>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</si>
  <si>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</si>
  <si>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</si>
  <si>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</si>
  <si>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</si>
  <si>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</si>
  <si>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</si>
  <si>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</si>
  <si>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</si>
  <si>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</si>
  <si>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</si>
  <si>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</si>
  <si>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</si>
  <si>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</si>
  <si>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</si>
  <si>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</si>
  <si>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</si>
  <si>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</si>
  <si>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</si>
  <si>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</si>
  <si>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</si>
  <si>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</si>
  <si>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</si>
  <si>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</si>
  <si>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</si>
  <si>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</si>
  <si>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</si>
  <si>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</si>
  <si>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</si>
  <si>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</si>
  <si>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</si>
  <si>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</si>
  <si>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</si>
  <si>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</si>
  <si>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</si>
  <si>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</si>
  <si>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</si>
  <si>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</si>
  <si>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</si>
  <si>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</si>
  <si>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</si>
  <si>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</si>
  <si>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</si>
  <si>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</si>
  <si>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</si>
  <si>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</si>
  <si>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</si>
  <si>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</si>
  <si>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</si>
  <si>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</si>
  <si>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</si>
  <si>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</si>
  <si>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</si>
  <si>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</si>
  <si>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</si>
  <si>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</si>
  <si>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</si>
  <si>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</si>
  <si>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</si>
  <si>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</si>
  <si>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</si>
  <si>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</si>
  <si>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</si>
  <si>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</si>
  <si>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</si>
  <si>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</si>
  <si>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</si>
  <si>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</si>
  <si>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</si>
  <si>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</si>
  <si>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</si>
  <si>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</si>
  <si>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</si>
  <si>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</si>
  <si>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</si>
  <si>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</si>
  <si>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</si>
  <si>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</si>
  <si>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</si>
  <si>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</si>
  <si>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</si>
  <si>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</si>
  <si>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</si>
  <si>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</si>
  <si>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</si>
  <si>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</si>
  <si>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</si>
  <si>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</si>
  <si>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</si>
  <si>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</si>
  <si>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</si>
  <si>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</si>
  <si>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</si>
  <si>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</si>
  <si>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</si>
  <si>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</si>
  <si>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</si>
  <si>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</si>
  <si>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</si>
  <si>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</si>
  <si>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</si>
  <si>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</si>
  <si>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</si>
  <si>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</si>
  <si>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</si>
  <si>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</si>
  <si>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</si>
  <si>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</si>
  <si>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</si>
  <si>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</si>
  <si>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</si>
  <si>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</si>
  <si>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</si>
  <si>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</si>
  <si>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</si>
  <si>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</si>
  <si>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</si>
  <si>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</si>
  <si>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</si>
  <si>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</si>
  <si>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</si>
  <si>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</si>
  <si>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</si>
  <si>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</si>
  <si>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</si>
  <si>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</si>
  <si>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</si>
  <si>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</si>
  <si>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</si>
  <si>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</si>
  <si>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</si>
  <si>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</si>
  <si>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</si>
  <si>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</si>
  <si>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</si>
  <si>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</si>
  <si>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</si>
  <si>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</si>
  <si>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</si>
  <si>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</si>
  <si>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</si>
  <si>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</si>
  <si>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</si>
  <si>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</si>
  <si>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</si>
  <si>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</si>
  <si>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</si>
  <si>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</si>
  <si>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</si>
  <si>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</si>
  <si>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</si>
  <si>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</si>
  <si>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</si>
  <si>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</si>
  <si>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</si>
  <si>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</si>
  <si>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</si>
  <si>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</si>
  <si>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</si>
  <si>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</si>
  <si>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</si>
  <si>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</si>
  <si>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</si>
  <si>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</si>
  <si>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</si>
  <si>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</si>
  <si>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</si>
  <si>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</si>
  <si>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</si>
  <si>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</si>
  <si>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</si>
  <si>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</si>
  <si>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</si>
  <si>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</si>
  <si>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</si>
  <si>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</si>
  <si>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</si>
  <si>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</si>
  <si>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</si>
  <si>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</si>
  <si>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</si>
  <si>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</si>
  <si>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</si>
  <si>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</si>
  <si>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</si>
  <si>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</si>
  <si>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</si>
  <si>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</si>
  <si>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</si>
  <si>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</si>
  <si>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</si>
  <si>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</si>
  <si>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</si>
  <si>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</si>
  <si>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</si>
  <si>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</si>
  <si>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</si>
  <si>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</si>
  <si>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</si>
  <si>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</si>
  <si>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</si>
  <si>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</si>
  <si>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</si>
  <si>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</si>
  <si>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</si>
  <si>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</si>
  <si>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</si>
  <si>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</si>
  <si>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</si>
  <si>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</si>
  <si>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</si>
  <si>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</si>
  <si>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</si>
  <si>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</si>
  <si>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</si>
  <si>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</si>
  <si>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</si>
  <si>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</si>
  <si>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</si>
  <si>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</si>
  <si>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</si>
  <si>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</si>
  <si>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</si>
  <si>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</si>
  <si>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</si>
  <si>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</si>
  <si>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</si>
  <si>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</si>
  <si>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</si>
  <si>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</si>
  <si>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</si>
  <si>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</si>
  <si>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</si>
  <si>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</si>
  <si>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</si>
  <si>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</si>
  <si>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</si>
  <si>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</si>
  <si>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</si>
  <si>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</si>
  <si>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</si>
  <si>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</si>
  <si>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</si>
  <si>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</si>
  <si>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</si>
  <si>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</si>
  <si>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</si>
  <si>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</si>
  <si>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</si>
  <si>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</si>
  <si>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</si>
  <si>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</si>
  <si>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</si>
  <si>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</si>
  <si>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</si>
  <si>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</si>
  <si>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</si>
  <si>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</si>
  <si>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</si>
  <si>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</si>
  <si>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</si>
  <si>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</si>
  <si>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</si>
  <si>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</si>
  <si>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</si>
  <si>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</si>
  <si>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</si>
  <si>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</si>
  <si>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</si>
  <si>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</si>
  <si>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</si>
  <si>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</si>
  <si>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</si>
  <si>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</si>
  <si>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</si>
  <si>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</si>
  <si>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</si>
  <si>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</si>
  <si>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</si>
  <si>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</si>
  <si>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</si>
  <si>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</si>
  <si>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</si>
  <si>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</si>
  <si>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</si>
  <si>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</si>
  <si>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</si>
  <si>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</si>
  <si>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</si>
  <si>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</si>
  <si>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</si>
  <si>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</si>
  <si>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</si>
  <si>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</si>
  <si>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</si>
  <si>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</si>
  <si>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</si>
  <si>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</si>
  <si>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</si>
  <si>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</si>
  <si>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</si>
  <si>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</si>
  <si>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</si>
  <si>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</si>
  <si>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</si>
  <si>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</si>
  <si>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</si>
  <si>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</si>
  <si>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</si>
  <si>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</si>
  <si>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</si>
  <si>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</si>
  <si>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</si>
  <si>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</si>
  <si>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</si>
  <si>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</si>
  <si>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</si>
  <si>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</si>
  <si>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</si>
  <si>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</si>
  <si>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</si>
  <si>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</si>
  <si>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</si>
  <si>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</si>
  <si>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</si>
  <si>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</si>
  <si>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</si>
  <si>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</si>
  <si>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</si>
  <si>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</si>
  <si>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</si>
  <si>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</si>
  <si>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</si>
  <si>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</si>
  <si>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</si>
  <si>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</si>
  <si>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</si>
  <si>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</si>
  <si>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</si>
  <si>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</si>
  <si>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</si>
  <si>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</si>
  <si>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</si>
  <si>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</si>
  <si>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</si>
  <si>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</si>
  <si>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</si>
  <si>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</si>
  <si>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</si>
  <si>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</si>
  <si>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</si>
  <si>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</si>
  <si>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</si>
  <si>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</si>
  <si>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</si>
  <si>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</si>
  <si>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</si>
  <si>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</si>
  <si>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</si>
  <si>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</si>
  <si>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</si>
  <si>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</si>
  <si>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</si>
  <si>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</si>
  <si>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</si>
  <si>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</si>
  <si>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</si>
  <si>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</si>
  <si>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</si>
  <si>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</si>
  <si>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</si>
  <si>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</si>
  <si>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</si>
  <si>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</si>
  <si>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</si>
  <si>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</si>
  <si>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</si>
  <si>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</si>
  <si>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</si>
  <si>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</si>
  <si>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</si>
  <si>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</si>
  <si>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</si>
  <si>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</si>
  <si>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</si>
  <si>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</si>
  <si>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</si>
  <si>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</si>
  <si>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</si>
  <si>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</si>
  <si>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</si>
  <si>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</si>
  <si>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</si>
  <si>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</si>
  <si>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</si>
  <si>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</si>
  <si>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</si>
  <si>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</si>
  <si>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</si>
  <si>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</si>
  <si>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</si>
  <si>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</si>
  <si>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</si>
  <si>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</si>
  <si>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</si>
  <si>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</si>
  <si>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</si>
  <si>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</si>
  <si>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</si>
  <si>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</si>
  <si>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</si>
  <si>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</si>
  <si>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</si>
  <si>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</si>
  <si>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</si>
  <si>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</si>
  <si>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</si>
  <si>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</si>
  <si>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</si>
  <si>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</si>
  <si>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</si>
  <si>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</si>
  <si>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</si>
  <si>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</si>
  <si>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</si>
  <si>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</si>
  <si>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</si>
  <si>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</si>
  <si>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</si>
  <si>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</si>
  <si>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</si>
  <si>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</si>
  <si>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</si>
  <si>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</si>
  <si>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</si>
  <si>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</si>
  <si>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</si>
  <si>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</si>
  <si>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</si>
  <si>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</si>
  <si>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</si>
  <si>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</si>
  <si>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</si>
  <si>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</si>
  <si>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</si>
  <si>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</si>
  <si>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</si>
  <si>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</si>
  <si>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</si>
  <si>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</si>
  <si>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</si>
  <si>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</si>
  <si>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</si>
  <si>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</si>
  <si>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</si>
  <si>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</si>
  <si>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</si>
  <si>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</si>
  <si>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</si>
  <si>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</si>
  <si>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</si>
  <si>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</si>
  <si>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</si>
  <si>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</si>
  <si>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</si>
  <si>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</si>
  <si>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</si>
  <si>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</si>
  <si>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</si>
  <si>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</si>
  <si>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</si>
  <si>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</si>
  <si>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</si>
  <si>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</si>
  <si>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</si>
  <si>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</si>
  <si>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</si>
  <si>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</si>
  <si>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</si>
  <si>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</si>
  <si>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</si>
  <si>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</si>
  <si>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</si>
  <si>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</si>
  <si>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</si>
  <si>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</si>
  <si>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</si>
  <si>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</si>
  <si>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</si>
  <si>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</si>
  <si>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</si>
  <si>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</si>
  <si>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</si>
  <si>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</si>
  <si>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</si>
  <si>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</si>
  <si>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</si>
  <si>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</si>
  <si>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</si>
  <si>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</si>
  <si>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</si>
  <si>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</si>
  <si>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</si>
  <si>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</si>
  <si>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</si>
  <si>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</si>
  <si>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</si>
  <si>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</si>
  <si>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</si>
  <si>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</si>
  <si>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</si>
  <si>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</si>
  <si>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</si>
  <si>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</si>
  <si>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</si>
  <si>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</si>
  <si>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</si>
  <si>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</si>
  <si>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</si>
  <si>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</si>
  <si>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</si>
  <si>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</si>
  <si>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</si>
  <si>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</si>
  <si>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</si>
  <si>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</si>
  <si>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</si>
  <si>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</si>
  <si>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</si>
  <si>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</si>
  <si>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</si>
  <si>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</si>
  <si>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</si>
  <si>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</si>
  <si>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</si>
  <si>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</si>
  <si>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</si>
  <si>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</si>
  <si>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</si>
  <si>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</si>
  <si>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</si>
  <si>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</si>
  <si>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</si>
  <si>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</si>
  <si>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</si>
  <si>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</si>
  <si>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</si>
  <si>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</si>
  <si>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</si>
  <si>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</si>
  <si>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</si>
  <si>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</si>
  <si>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</si>
  <si>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</si>
  <si>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</si>
  <si>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</si>
  <si>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</si>
  <si>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</si>
  <si>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</si>
  <si>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</si>
  <si>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</si>
  <si>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</si>
  <si>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</si>
  <si>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</si>
  <si>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</si>
  <si>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</si>
  <si>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</si>
  <si>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</si>
  <si>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</si>
  <si>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</si>
  <si>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</si>
  <si>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</si>
  <si>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</si>
  <si>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</si>
  <si>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</si>
  <si>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</si>
  <si>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</si>
  <si>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</si>
  <si>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</si>
  <si>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</si>
  <si>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</si>
  <si>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</si>
  <si>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</si>
  <si>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</si>
  <si>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</si>
  <si>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</si>
  <si>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</si>
  <si>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</si>
  <si>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</si>
  <si>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</si>
  <si>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</si>
  <si>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</si>
  <si>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</si>
  <si>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</si>
  <si>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</si>
  <si>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</si>
  <si>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</si>
  <si>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</si>
  <si>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</si>
  <si>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</si>
  <si>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</si>
  <si>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</si>
  <si>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</si>
  <si>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</si>
  <si>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</si>
  <si>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</si>
  <si>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</si>
  <si>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</si>
  <si>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</si>
  <si>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</si>
  <si>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</si>
  <si>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</si>
  <si>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</si>
  <si>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</si>
  <si>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</si>
  <si>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</si>
  <si>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</si>
  <si>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</si>
  <si>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</si>
  <si>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</si>
  <si>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</si>
  <si>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</si>
  <si>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</si>
  <si>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</si>
  <si>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</si>
  <si>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</si>
  <si>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</si>
  <si>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</si>
  <si>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</si>
  <si>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</si>
  <si>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</si>
  <si>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</si>
  <si>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</si>
  <si>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</si>
  <si>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</si>
  <si>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</si>
  <si>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</si>
  <si>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</si>
  <si>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</si>
  <si>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</si>
  <si>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</si>
  <si>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</si>
  <si>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</si>
  <si>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</si>
  <si>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</si>
  <si>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</si>
  <si>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</si>
  <si>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</si>
  <si>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</si>
  <si>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</si>
  <si>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</si>
  <si>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</si>
  <si>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</si>
  <si>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</si>
  <si>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</si>
  <si>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</si>
  <si>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</si>
  <si>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</si>
  <si>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</si>
  <si>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</si>
  <si>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</si>
  <si>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</si>
  <si>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</si>
  <si>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</si>
  <si>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</si>
  <si>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</si>
  <si>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</si>
  <si>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</si>
  <si>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</si>
  <si>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</si>
  <si>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</si>
  <si>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</si>
  <si>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</si>
  <si>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</si>
  <si>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</si>
  <si>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</si>
  <si>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</si>
  <si>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</si>
  <si>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</si>
  <si>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</si>
  <si>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</si>
  <si>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</si>
  <si>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</si>
  <si>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</si>
  <si>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</si>
  <si>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</si>
  <si>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</si>
  <si>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</si>
  <si>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</si>
  <si>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</si>
  <si>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</si>
  <si>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</si>
  <si>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</si>
  <si>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</si>
  <si>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</si>
  <si>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</si>
  <si>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</si>
  <si>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</si>
  <si>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</si>
  <si>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</si>
  <si>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</si>
  <si>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</si>
  <si>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</si>
  <si>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</si>
  <si>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</si>
  <si>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</si>
  <si>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</si>
  <si>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</si>
  <si>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</si>
  <si>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</si>
  <si>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</si>
  <si>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</si>
  <si>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</si>
  <si>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</si>
  <si>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</si>
  <si>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</si>
  <si>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</si>
  <si>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</si>
  <si>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</si>
  <si>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</si>
  <si>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</si>
  <si>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</si>
  <si>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</si>
  <si>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</si>
  <si>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</si>
  <si>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</si>
  <si>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</si>
  <si>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</si>
  <si>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</si>
  <si>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</si>
  <si>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</si>
  <si>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</si>
  <si>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</si>
  <si>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</si>
  <si>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</si>
  <si>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</si>
  <si>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</si>
  <si>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</si>
  <si>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</si>
  <si>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</si>
  <si>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</si>
  <si>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</si>
  <si>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</si>
  <si>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</si>
  <si>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</si>
  <si>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</si>
  <si>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</si>
  <si>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</si>
  <si>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</si>
  <si>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</si>
  <si>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</si>
  <si>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</si>
  <si>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</si>
  <si>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</si>
  <si>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</si>
  <si>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</si>
  <si>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</si>
  <si>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</si>
  <si>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</si>
  <si>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</si>
  <si>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</si>
  <si>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</si>
  <si>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</si>
  <si>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</si>
  <si>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</si>
  <si>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</si>
  <si>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</si>
  <si>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</si>
  <si>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</si>
  <si>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</si>
  <si>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</si>
  <si>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</si>
  <si>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</si>
  <si>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</si>
  <si>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</si>
  <si>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</si>
  <si>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</si>
  <si>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</si>
  <si>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</si>
  <si>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</si>
  <si>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</si>
  <si>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</si>
  <si>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</si>
  <si>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</si>
  <si>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</si>
  <si>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</si>
  <si>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</si>
  <si>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</si>
  <si>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</si>
  <si>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</si>
  <si>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</si>
  <si>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</si>
  <si>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</si>
  <si>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</si>
  <si>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</si>
  <si>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</si>
  <si>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</si>
  <si>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</si>
  <si>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</si>
  <si>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</si>
  <si>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</si>
  <si>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</si>
  <si>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</si>
  <si>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</si>
  <si>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</si>
  <si>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</si>
  <si>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</si>
  <si>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</si>
  <si>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</si>
  <si>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</si>
  <si>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</si>
  <si>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</si>
  <si>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</si>
  <si>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</si>
  <si>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</si>
  <si>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</si>
  <si>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</si>
  <si>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</si>
  <si>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</si>
  <si>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</si>
  <si>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</si>
  <si>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</si>
  <si>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</si>
  <si>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</si>
  <si>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</si>
  <si>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</si>
  <si>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</si>
  <si>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</si>
  <si>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</si>
  <si>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</si>
  <si>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</si>
  <si>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</si>
  <si>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</si>
  <si>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</si>
  <si>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</si>
  <si>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</si>
  <si>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</si>
  <si>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</si>
  <si>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</si>
  <si>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</si>
  <si>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</si>
  <si>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</si>
  <si>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</si>
  <si>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</si>
  <si>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</si>
  <si>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</si>
  <si>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</si>
  <si>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</si>
  <si>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</si>
  <si>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</si>
  <si>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</si>
  <si>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</si>
  <si>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</si>
  <si>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</si>
  <si>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</si>
  <si>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</si>
  <si>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</si>
  <si>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</si>
  <si>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</si>
  <si>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</si>
  <si>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</si>
  <si>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</si>
  <si>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</si>
  <si>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</si>
  <si>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</si>
  <si>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</si>
  <si>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</si>
  <si>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</si>
  <si>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</si>
  <si>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</si>
  <si>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</si>
  <si>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</si>
  <si>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</si>
  <si>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</si>
  <si>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</si>
  <si>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</si>
  <si>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</si>
  <si>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</si>
  <si>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</si>
  <si>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</si>
  <si>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</si>
  <si>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</si>
  <si>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</si>
  <si>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</si>
  <si>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</si>
  <si>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</si>
  <si>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</si>
  <si>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</si>
  <si>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</si>
  <si>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</si>
  <si>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</si>
  <si>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</si>
  <si>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</si>
  <si>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</si>
  <si>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</si>
  <si>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</si>
  <si>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</si>
  <si>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</si>
  <si>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</si>
  <si>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</si>
  <si>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</si>
  <si>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</si>
  <si>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</si>
  <si>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</si>
  <si>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</si>
  <si>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</si>
  <si>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</si>
  <si>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</si>
  <si>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</si>
  <si>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</si>
  <si>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</si>
  <si>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</si>
  <si>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</si>
  <si>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</si>
  <si>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</si>
  <si>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</si>
  <si>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</si>
  <si>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</si>
  <si>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</si>
  <si>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</si>
  <si>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</si>
  <si>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</si>
  <si>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</si>
  <si>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</si>
  <si>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</si>
  <si>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</si>
  <si>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</si>
  <si>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</si>
  <si>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</si>
  <si>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</si>
  <si>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</si>
  <si>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</si>
  <si>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</si>
  <si>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</si>
  <si>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</si>
  <si>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</si>
  <si>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</si>
  <si>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</si>
  <si>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</si>
  <si>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</si>
  <si>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</si>
  <si>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</si>
  <si>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</si>
  <si>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</si>
  <si>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</si>
  <si>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</si>
  <si>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</si>
  <si>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</si>
  <si>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</si>
  <si>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</si>
  <si>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</si>
  <si>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</si>
  <si>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</si>
  <si>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</si>
  <si>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</si>
  <si>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</si>
  <si>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</si>
  <si>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</si>
  <si>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</si>
  <si>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</si>
  <si>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</si>
  <si>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</si>
  <si>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</si>
  <si>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</si>
  <si>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</si>
  <si>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</si>
  <si>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</si>
  <si>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</si>
  <si>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</si>
  <si>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</si>
  <si>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</si>
  <si>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</si>
  <si>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</si>
  <si>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</si>
  <si>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</si>
  <si>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</si>
  <si>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</si>
  <si>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</si>
  <si>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</si>
  <si>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</si>
  <si>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</si>
  <si>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</si>
  <si>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</si>
  <si>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</si>
  <si>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</si>
  <si>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</si>
  <si>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</si>
  <si>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</si>
  <si>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</si>
  <si>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</si>
  <si>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</si>
  <si>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</si>
  <si>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</si>
  <si>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</si>
  <si>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</si>
  <si>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</si>
  <si>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</si>
  <si>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</si>
  <si>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</si>
  <si>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</si>
  <si>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</si>
  <si>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</si>
  <si>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</si>
  <si>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</si>
  <si>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</si>
  <si>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</si>
  <si>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</si>
  <si>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</si>
  <si>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</si>
  <si>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</si>
  <si>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</si>
  <si>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</si>
  <si>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</si>
  <si>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</si>
  <si>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</si>
  <si>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</si>
  <si>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</si>
  <si>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</si>
  <si>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</si>
  <si>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</si>
  <si>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</si>
  <si>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</si>
  <si>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</si>
  <si>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</si>
  <si>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</si>
  <si>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</si>
  <si>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</si>
  <si>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</si>
  <si>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</si>
  <si>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</si>
  <si>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</si>
  <si>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</si>
  <si>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</si>
  <si>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</si>
  <si>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</si>
  <si>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</si>
  <si>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</si>
  <si>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</si>
  <si>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</si>
  <si>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</si>
  <si>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</si>
  <si>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</si>
  <si>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</si>
  <si>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</si>
  <si>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</si>
  <si>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</si>
  <si>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</si>
  <si>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</si>
  <si>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</si>
  <si>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</si>
  <si>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</si>
  <si>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</si>
  <si>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</si>
  <si>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</si>
  <si>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</si>
  <si>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</si>
  <si>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</si>
  <si>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</si>
  <si>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</si>
  <si>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</si>
  <si>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</si>
  <si>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</si>
  <si>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</si>
  <si>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</si>
  <si>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</si>
  <si>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</si>
  <si>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</si>
  <si>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</si>
  <si>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</si>
  <si>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</si>
  <si>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</si>
  <si>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</si>
  <si>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</si>
  <si>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</si>
  <si>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</si>
  <si>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</si>
  <si>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</si>
  <si>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</si>
  <si>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</si>
  <si>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</si>
  <si>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</si>
  <si>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</si>
  <si>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</si>
  <si>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</si>
  <si>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</si>
  <si>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</si>
  <si>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</si>
  <si>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</si>
  <si>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</si>
  <si>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</si>
  <si>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</si>
  <si>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</si>
  <si>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</si>
  <si>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</si>
  <si>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</si>
  <si>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</si>
  <si>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</si>
  <si>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</si>
  <si>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</si>
  <si>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</si>
  <si>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</si>
  <si>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</si>
  <si>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</si>
  <si>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</si>
  <si>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</si>
  <si>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</si>
  <si>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</si>
  <si>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</si>
  <si>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</si>
  <si>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</si>
  <si>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</si>
  <si>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</si>
  <si>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</si>
  <si>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</si>
  <si>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</si>
  <si>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</si>
  <si>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</si>
  <si>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</si>
  <si>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</si>
  <si>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</si>
  <si>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</si>
  <si>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</si>
  <si>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</si>
  <si>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</si>
  <si>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</si>
  <si>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</si>
  <si>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</si>
  <si>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</si>
  <si>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</si>
  <si>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</si>
  <si>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</si>
  <si>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</si>
  <si>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</si>
  <si>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</si>
  <si>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</si>
  <si>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</si>
  <si>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</si>
  <si>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</si>
  <si>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</si>
  <si>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</si>
  <si>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</si>
  <si>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</si>
  <si>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</si>
  <si>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</si>
  <si>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</si>
  <si>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</si>
  <si>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</si>
  <si>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</si>
  <si>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</si>
  <si>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</si>
  <si>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</si>
  <si>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</si>
  <si>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</si>
  <si>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</si>
  <si>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</si>
  <si>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</si>
  <si>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</si>
  <si>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</si>
  <si>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</si>
  <si>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</si>
  <si>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</si>
  <si>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</si>
  <si>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</si>
  <si>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</si>
  <si>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</si>
  <si>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</si>
  <si>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</si>
  <si>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</si>
  <si>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</si>
  <si>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</si>
  <si>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</si>
  <si>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</si>
  <si>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</si>
  <si>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</si>
  <si>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</si>
  <si>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</si>
  <si>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</si>
  <si>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</si>
  <si>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</si>
  <si>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</si>
  <si>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</si>
  <si>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</si>
  <si>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</si>
  <si>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</si>
  <si>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</si>
  <si>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</si>
  <si>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</si>
  <si>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</si>
  <si>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</si>
  <si>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</si>
  <si>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</si>
  <si>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</si>
  <si>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</si>
  <si>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</si>
  <si>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</si>
  <si>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</si>
  <si>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</si>
  <si>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</si>
  <si>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</si>
  <si>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</si>
  <si>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</si>
  <si>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</si>
  <si>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</si>
  <si>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</si>
  <si>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</si>
  <si>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</si>
  <si>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</si>
  <si>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</si>
  <si>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</si>
  <si>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</si>
  <si>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</si>
  <si>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</si>
  <si>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</si>
  <si>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</si>
  <si>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</si>
  <si>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</si>
  <si>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</si>
  <si>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</si>
  <si>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</si>
  <si>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</si>
  <si>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</si>
  <si>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</si>
  <si>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</si>
  <si>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</si>
  <si>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</si>
  <si>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</si>
  <si>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</si>
  <si>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</si>
  <si>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</si>
  <si>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</si>
  <si>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</si>
  <si>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</si>
  <si>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</si>
  <si>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</si>
  <si>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</si>
  <si>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</si>
  <si>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</si>
  <si>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</si>
  <si>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</si>
  <si>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</si>
  <si>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</si>
  <si>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</si>
  <si>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</si>
  <si>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</si>
  <si>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</si>
  <si>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</si>
  <si>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</si>
  <si>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</si>
  <si>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</si>
  <si>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</si>
  <si>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</si>
  <si>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</si>
  <si>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</si>
  <si>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</si>
  <si>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</si>
  <si>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</si>
  <si>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</si>
  <si>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</si>
  <si>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</si>
  <si>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</si>
  <si>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</si>
  <si>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</si>
  <si>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</si>
  <si>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</si>
  <si>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</si>
  <si>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</si>
  <si>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</si>
  <si>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</si>
  <si>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</si>
  <si>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</si>
  <si>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</si>
  <si>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</si>
  <si>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</si>
  <si>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</si>
  <si>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</si>
  <si>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</si>
  <si>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</si>
  <si>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</si>
  <si>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</si>
  <si>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</si>
  <si>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</si>
  <si>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</si>
  <si>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</si>
  <si>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</si>
  <si>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</si>
  <si>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</si>
  <si>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</si>
  <si>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</si>
  <si>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</si>
  <si>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</si>
  <si>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</si>
  <si>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</si>
  <si>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</si>
  <si>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</si>
  <si>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</si>
  <si>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</si>
  <si>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</si>
  <si>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</si>
  <si>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</si>
  <si>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</si>
  <si>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</si>
  <si>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</si>
  <si>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</si>
  <si>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</si>
  <si>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</si>
  <si>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</si>
  <si>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</si>
  <si>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</si>
  <si>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</si>
  <si>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</si>
  <si>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</si>
  <si>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</si>
  <si>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</si>
  <si>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</si>
  <si>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</si>
  <si>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</si>
  <si>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</si>
  <si>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</si>
  <si>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</si>
  <si>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</si>
  <si>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</si>
  <si>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</si>
  <si>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</si>
  <si>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</si>
  <si>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</si>
  <si>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</si>
  <si>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</si>
  <si>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</si>
  <si>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</si>
  <si>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</si>
  <si>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</si>
  <si>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</si>
  <si>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</si>
  <si>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</si>
  <si>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</si>
  <si>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</si>
  <si>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</si>
  <si>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</si>
  <si>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</si>
  <si>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</si>
  <si>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</si>
  <si>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</si>
  <si>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</si>
  <si>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</si>
  <si>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</si>
  <si>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</si>
  <si>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</si>
  <si>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</si>
  <si>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</si>
  <si>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</si>
  <si>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</si>
  <si>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</si>
  <si>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</si>
  <si>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</si>
  <si>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</si>
  <si>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</si>
  <si>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</si>
  <si>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</si>
  <si>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</si>
  <si>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</si>
  <si>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</si>
  <si>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</si>
  <si>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</si>
  <si>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</si>
  <si>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</si>
  <si>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</si>
  <si>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</si>
  <si>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</si>
  <si>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</si>
  <si>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</si>
  <si>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</si>
  <si>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</si>
  <si>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</si>
  <si>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</si>
  <si>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</si>
  <si>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</si>
  <si>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</si>
  <si>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</si>
  <si>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</si>
  <si>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</si>
  <si>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</si>
  <si>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</si>
  <si>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</si>
  <si>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</si>
  <si>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</si>
  <si>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</si>
  <si>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</si>
  <si>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</si>
  <si>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</si>
  <si>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</si>
  <si>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</si>
  <si>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</si>
  <si>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</si>
  <si>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</si>
  <si>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</si>
  <si>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</si>
  <si>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</si>
  <si>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</si>
  <si>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</si>
  <si>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</si>
  <si>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</si>
  <si>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</si>
  <si>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</si>
  <si>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</si>
  <si>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</si>
  <si>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</si>
  <si>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</si>
  <si>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</si>
  <si>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</si>
  <si>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</si>
  <si>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</si>
  <si>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</si>
  <si>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</si>
  <si>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</si>
  <si>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</si>
  <si>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</si>
  <si>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</si>
  <si>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</si>
  <si>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</si>
  <si>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</si>
  <si>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</si>
  <si>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</si>
  <si>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</si>
  <si>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</si>
  <si>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</si>
  <si>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</si>
  <si>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</si>
  <si>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</si>
  <si>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</si>
  <si>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</si>
  <si>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</si>
  <si>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</si>
  <si>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</si>
  <si>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</si>
  <si>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</si>
  <si>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</si>
  <si>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</si>
  <si>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</si>
  <si>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</si>
  <si>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</si>
  <si>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</si>
  <si>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</si>
  <si>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</si>
  <si>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</si>
  <si>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</si>
  <si>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</si>
  <si>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</si>
  <si>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</si>
  <si>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</si>
  <si>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</si>
  <si>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</si>
  <si>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</si>
  <si>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</si>
  <si>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</si>
  <si>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</si>
  <si>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</si>
  <si>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</si>
  <si>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</si>
  <si>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</si>
  <si>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</si>
  <si>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</si>
  <si>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</si>
  <si>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</si>
  <si>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</si>
  <si>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</si>
  <si>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</si>
  <si>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</si>
  <si>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</si>
  <si>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</si>
  <si>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</si>
  <si>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</si>
  <si>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</si>
  <si>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</si>
  <si>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</si>
  <si>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</si>
  <si>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</si>
  <si>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</si>
  <si>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</si>
  <si>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</si>
  <si>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</si>
  <si>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</si>
  <si>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</si>
  <si>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</si>
  <si>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</si>
  <si>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</si>
  <si>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</si>
  <si>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</si>
  <si>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</si>
  <si>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</si>
  <si>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</si>
  <si>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</si>
  <si>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</si>
  <si>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</si>
  <si>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</si>
  <si>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</si>
  <si>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</si>
  <si>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</si>
  <si>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</si>
  <si>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</si>
  <si>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</si>
  <si>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</si>
  <si>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</si>
  <si>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</si>
  <si>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</si>
  <si>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</si>
  <si>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</si>
  <si>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</si>
  <si>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</si>
  <si>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</si>
  <si>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</si>
  <si>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</si>
  <si>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</si>
  <si>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</si>
  <si>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</si>
  <si>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</si>
  <si>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</si>
  <si>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</si>
  <si>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</si>
  <si>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</si>
  <si>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</si>
  <si>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</si>
  <si>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</si>
  <si>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</si>
  <si>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</si>
  <si>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</si>
  <si>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</si>
  <si>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</si>
  <si>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</si>
  <si>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</si>
  <si>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</si>
  <si>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</si>
  <si>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</si>
  <si>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</si>
  <si>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</si>
  <si>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</si>
  <si>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</si>
  <si>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</si>
  <si>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</si>
  <si>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</si>
  <si>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</si>
  <si>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</si>
  <si>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</si>
  <si>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</si>
  <si>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</si>
  <si>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</si>
  <si>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</si>
  <si>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</si>
  <si>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</si>
  <si>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</si>
  <si>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</si>
  <si>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</si>
  <si>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</si>
  <si>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</si>
  <si>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</si>
  <si>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</si>
  <si>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</si>
  <si>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</si>
  <si>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</si>
  <si>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</si>
  <si>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</si>
  <si>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</si>
  <si>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</si>
  <si>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</si>
  <si>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</si>
  <si>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</si>
  <si>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</si>
  <si>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</si>
  <si>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</si>
  <si>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</si>
  <si>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</si>
  <si>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</si>
  <si>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</si>
  <si>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</si>
  <si>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</si>
  <si>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</si>
  <si>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</si>
  <si>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</si>
  <si>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</si>
  <si>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</si>
  <si>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</si>
  <si>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</si>
  <si>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</si>
  <si>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</si>
  <si>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</si>
  <si>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</si>
  <si>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</si>
  <si>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</si>
  <si>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</si>
  <si>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</si>
  <si>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</si>
  <si>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</si>
  <si>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</si>
  <si>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</si>
  <si>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</si>
  <si>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</si>
  <si>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</si>
  <si>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</si>
  <si>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</si>
  <si>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</si>
  <si>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</si>
  <si>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</si>
  <si>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</si>
  <si>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</si>
  <si>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</si>
  <si>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</si>
  <si>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</si>
  <si>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</si>
  <si>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</si>
  <si>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</si>
  <si>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</si>
  <si>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</si>
  <si>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</si>
  <si>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</si>
  <si>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</si>
  <si>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</si>
  <si>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</si>
  <si>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</si>
  <si>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</si>
  <si>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</si>
  <si>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</si>
  <si>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</si>
  <si>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</si>
  <si>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</si>
  <si>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</si>
  <si>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</si>
  <si>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</si>
  <si>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</si>
  <si>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</si>
  <si>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</si>
  <si>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</si>
  <si>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</si>
  <si>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</si>
  <si>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</si>
  <si>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</si>
  <si>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</si>
  <si>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</si>
  <si>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</si>
  <si>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</si>
  <si>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</si>
  <si>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</si>
  <si>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</si>
  <si>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</si>
  <si>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</si>
  <si>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</si>
  <si>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</si>
  <si>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</si>
  <si>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</si>
  <si>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</si>
  <si>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</si>
  <si>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</si>
  <si>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</si>
  <si>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</si>
  <si>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</si>
  <si>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</si>
  <si>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</si>
  <si>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</si>
  <si>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</si>
  <si>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</si>
  <si>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</si>
  <si>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</si>
  <si>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</si>
  <si>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</si>
  <si>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</si>
  <si>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</si>
  <si>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</si>
  <si>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</si>
  <si>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</si>
  <si>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</si>
  <si>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</si>
  <si>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</si>
  <si>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</si>
  <si>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</si>
  <si>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</si>
  <si>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</si>
  <si>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</si>
  <si>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</si>
  <si>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</si>
  <si>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</si>
  <si>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</si>
  <si>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</si>
  <si>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</si>
  <si>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</si>
  <si>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</si>
  <si>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</si>
  <si>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</si>
  <si>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</si>
  <si>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</si>
  <si>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</si>
  <si>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</si>
  <si>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</si>
  <si>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</si>
  <si>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</si>
  <si>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</si>
  <si>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</si>
  <si>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</si>
  <si>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</si>
  <si>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</si>
  <si>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</si>
  <si>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</si>
  <si>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</si>
  <si>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</si>
  <si>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</si>
  <si>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</si>
  <si>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</si>
  <si>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</si>
  <si>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</si>
  <si>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</si>
  <si>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</si>
  <si>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</si>
  <si>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</si>
  <si>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</si>
  <si>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</si>
  <si>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</si>
  <si>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</si>
  <si>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</si>
  <si>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</si>
  <si>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</si>
  <si>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</si>
  <si>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</si>
  <si>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</si>
  <si>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</si>
  <si>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</si>
  <si>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</si>
  <si>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</si>
  <si>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</si>
  <si>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</si>
  <si>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</si>
  <si>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</si>
  <si>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</si>
  <si>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</si>
  <si>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</si>
  <si>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</si>
  <si>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</si>
  <si>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</si>
  <si>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</si>
  <si>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</si>
  <si>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</si>
  <si>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</si>
  <si>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</si>
  <si>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</si>
  <si>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</si>
  <si>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</si>
  <si>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</si>
  <si>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</si>
  <si>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</si>
  <si>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</si>
  <si>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</si>
  <si>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</si>
  <si>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</si>
  <si>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</si>
  <si>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</si>
  <si>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</si>
  <si>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</si>
  <si>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</si>
  <si>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</si>
  <si>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</si>
  <si>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</si>
  <si>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</si>
  <si>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</si>
  <si>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</si>
  <si>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</si>
  <si>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</si>
  <si>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</si>
  <si>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</si>
  <si>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</si>
  <si>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</si>
  <si>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</si>
  <si>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</si>
  <si>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</si>
  <si>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</si>
  <si>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</si>
  <si>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</si>
  <si>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</si>
  <si>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</si>
  <si>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</si>
  <si>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</si>
  <si>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</si>
  <si>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</si>
  <si>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</si>
  <si>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</si>
  <si>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</si>
  <si>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</si>
  <si>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</si>
  <si>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</si>
  <si>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</si>
  <si>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</si>
  <si>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</si>
  <si>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</si>
  <si>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</si>
  <si>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</si>
  <si>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</si>
  <si>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</si>
  <si>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</si>
  <si>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</si>
  <si>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</si>
  <si>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</si>
  <si>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</si>
  <si>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</si>
  <si>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</si>
  <si>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</si>
  <si>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</si>
  <si>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</si>
  <si>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</si>
  <si>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</si>
  <si>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</si>
  <si>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</si>
  <si>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</si>
  <si>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</si>
  <si>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</si>
  <si>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</si>
  <si>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</si>
  <si>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</si>
  <si>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</si>
  <si>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</si>
  <si>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</si>
  <si>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</si>
  <si>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</si>
  <si>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</si>
  <si>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</si>
  <si>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</si>
  <si>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</si>
  <si>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</si>
  <si>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</si>
  <si>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</si>
  <si>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</si>
  <si>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</si>
  <si>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</si>
  <si>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</si>
  <si>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</si>
  <si>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</si>
  <si>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</si>
  <si>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</si>
  <si>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</si>
  <si>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</si>
  <si>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</si>
  <si>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</si>
  <si>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</si>
  <si>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</si>
  <si>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</si>
  <si>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</si>
  <si>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</si>
  <si>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</si>
  <si>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</si>
  <si>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</si>
  <si>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</si>
  <si>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</si>
  <si>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</si>
  <si>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</si>
  <si>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</si>
  <si>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</si>
  <si>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</si>
  <si>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</si>
  <si>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</si>
  <si>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</si>
  <si>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</si>
  <si>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</si>
  <si>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</si>
  <si>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</si>
  <si>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</si>
  <si>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</si>
  <si>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</si>
  <si>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</si>
  <si>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</si>
  <si>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</si>
  <si>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</si>
  <si>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</si>
  <si>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</si>
  <si>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</si>
  <si>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</si>
  <si>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</si>
  <si>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</si>
  <si>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</si>
  <si>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</si>
  <si>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</si>
  <si>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</si>
  <si>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</si>
  <si>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</si>
  <si>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</si>
  <si>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</si>
  <si>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</si>
  <si>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</si>
  <si>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</si>
  <si>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</si>
  <si>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</si>
  <si>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</si>
  <si>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</si>
  <si>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</si>
  <si>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</si>
  <si>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</si>
  <si>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</si>
  <si>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</si>
  <si>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</si>
  <si>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</si>
  <si>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</si>
  <si>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</si>
  <si>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</si>
  <si>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</si>
  <si>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</si>
  <si>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</si>
  <si>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</si>
  <si>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</si>
  <si>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</si>
  <si>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</si>
  <si>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</si>
  <si>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</si>
  <si>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</si>
  <si>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</si>
  <si>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</si>
  <si>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</si>
  <si>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</si>
  <si>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</si>
  <si>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</si>
  <si>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</si>
  <si>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</si>
  <si>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</si>
  <si>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</si>
  <si>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</si>
  <si>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</si>
  <si>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</si>
  <si>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</si>
  <si>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</si>
  <si>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</si>
  <si>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</si>
  <si>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</si>
  <si>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</si>
  <si>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</si>
  <si>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</si>
  <si>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</si>
  <si>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</si>
  <si>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</si>
  <si>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</si>
  <si>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</si>
  <si>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</si>
  <si>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</si>
  <si>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</si>
  <si>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</si>
  <si>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</si>
  <si>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</si>
  <si>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</si>
  <si>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</si>
  <si>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</si>
  <si>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</si>
  <si>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</si>
  <si>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</si>
  <si>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</si>
  <si>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</si>
  <si>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</si>
  <si>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</si>
  <si>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</si>
  <si>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</si>
  <si>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</si>
  <si>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</si>
  <si>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</si>
  <si>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</si>
  <si>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</si>
  <si>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</si>
  <si>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</si>
  <si>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</si>
  <si>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</si>
  <si>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</si>
  <si>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</si>
  <si>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</si>
  <si>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</si>
  <si>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</si>
  <si>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</si>
  <si>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</si>
  <si>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</si>
  <si>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</si>
  <si>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</si>
  <si>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</si>
  <si>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</si>
  <si>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</si>
  <si>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</si>
  <si>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</si>
  <si>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</si>
  <si>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</si>
  <si>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</si>
  <si>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</si>
  <si>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</si>
  <si>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</si>
  <si>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</si>
  <si>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</si>
  <si>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</si>
  <si>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</si>
  <si>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</si>
  <si>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</si>
  <si>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</si>
  <si>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</si>
  <si>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</si>
  <si>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</si>
  <si>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</si>
  <si>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</si>
  <si>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</si>
  <si>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</si>
  <si>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</si>
  <si>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</si>
  <si>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</si>
  <si>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</si>
  <si>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</si>
  <si>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</si>
  <si>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</si>
  <si>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</si>
  <si>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</si>
  <si>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</si>
  <si>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</si>
  <si>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</si>
  <si>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</si>
  <si>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</si>
  <si>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</si>
  <si>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</si>
  <si>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</si>
  <si>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</si>
  <si>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</si>
  <si>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</si>
  <si>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</si>
  <si>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</si>
  <si>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</si>
  <si>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</si>
  <si>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</si>
  <si>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</si>
  <si>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</si>
  <si>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</si>
  <si>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</si>
  <si>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</si>
  <si>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</si>
  <si>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</si>
  <si>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</si>
  <si>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</si>
  <si>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</si>
  <si>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</si>
  <si>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</si>
  <si>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</si>
  <si>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</si>
  <si>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</si>
  <si>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</si>
  <si>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</si>
  <si>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</si>
  <si>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</si>
  <si>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</si>
  <si>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</si>
  <si>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</si>
  <si>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</si>
  <si>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</si>
  <si>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</si>
  <si>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</si>
  <si>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</si>
  <si>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</si>
  <si>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</si>
  <si>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</si>
  <si>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</si>
  <si>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</si>
  <si>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</si>
  <si>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</si>
  <si>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</si>
  <si>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</si>
  <si>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</si>
  <si>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</si>
  <si>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</si>
  <si>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</si>
  <si>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</si>
  <si>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</si>
  <si>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</si>
  <si>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</si>
  <si>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</si>
  <si>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</si>
  <si>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</si>
  <si>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</si>
  <si>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</si>
  <si>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</si>
  <si>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</si>
  <si>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</si>
  <si>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</si>
  <si>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</si>
  <si>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</si>
  <si>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</si>
  <si>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</si>
  <si>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</si>
  <si>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</si>
  <si>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</si>
  <si>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</si>
  <si>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</si>
  <si>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</si>
  <si>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</si>
  <si>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</si>
  <si>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</si>
  <si>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</si>
  <si>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</si>
  <si>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</si>
  <si>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</si>
  <si>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</si>
  <si>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</si>
  <si>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</si>
  <si>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</si>
  <si>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</si>
  <si>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</si>
  <si>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</si>
  <si>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</si>
  <si>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</si>
  <si>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</si>
  <si>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</si>
  <si>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</si>
  <si>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</si>
  <si>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</si>
  <si>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</si>
  <si>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</si>
  <si>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</si>
  <si>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</si>
  <si>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</si>
  <si>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</si>
  <si>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</si>
  <si>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</si>
  <si>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</si>
  <si>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</si>
  <si>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</si>
  <si>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</si>
  <si>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</si>
  <si>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</si>
  <si>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</si>
  <si>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</si>
  <si>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</si>
  <si>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</si>
  <si>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</si>
  <si>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</si>
  <si>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</si>
  <si>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</si>
  <si>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</si>
  <si>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</si>
  <si>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</si>
  <si>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</si>
  <si>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</si>
  <si>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</si>
  <si>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</si>
  <si>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</si>
  <si>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</si>
  <si>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</si>
  <si>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</si>
  <si>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</si>
  <si>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</si>
  <si>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</si>
  <si>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</si>
  <si>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</si>
  <si>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</si>
  <si>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</si>
  <si>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</si>
  <si>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</si>
  <si>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</si>
  <si>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</si>
  <si>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</si>
  <si>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</si>
  <si>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</si>
  <si>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</si>
  <si>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</si>
  <si>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</si>
  <si>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</si>
  <si>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</si>
  <si>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</si>
  <si>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</si>
  <si>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</si>
  <si>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</si>
  <si>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</si>
  <si>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</si>
  <si>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</si>
  <si>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</si>
  <si>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</si>
  <si>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</si>
  <si>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</si>
  <si>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</si>
  <si>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</si>
  <si>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</si>
  <si>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</si>
  <si>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</si>
  <si>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</si>
  <si>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</si>
  <si>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</si>
  <si>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</si>
  <si>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</si>
  <si>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</si>
  <si>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</si>
  <si>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</si>
  <si>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</si>
  <si>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</si>
  <si>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</si>
  <si>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</si>
  <si>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</si>
  <si>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</si>
  <si>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</si>
  <si>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</si>
  <si>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</si>
  <si>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</si>
  <si>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</si>
  <si>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</si>
  <si>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</si>
  <si>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</si>
  <si>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</si>
  <si>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</si>
  <si>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</si>
  <si>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</si>
  <si>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</si>
  <si>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</si>
  <si>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</si>
  <si>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</si>
  <si>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</si>
  <si>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</si>
  <si>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</si>
  <si>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</si>
  <si>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</si>
  <si>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</si>
  <si>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</si>
  <si>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</si>
  <si>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</si>
  <si>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</si>
  <si>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</si>
  <si>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</si>
  <si>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</si>
  <si>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</si>
  <si>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</si>
  <si>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</si>
  <si>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</si>
  <si>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</si>
  <si>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</si>
  <si>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</si>
  <si>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</si>
  <si>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</si>
  <si>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</si>
  <si>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</si>
  <si>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</si>
  <si>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</si>
  <si>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</si>
  <si>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</si>
  <si>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</si>
  <si>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</si>
  <si>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</si>
  <si>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</si>
  <si>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</si>
  <si>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</si>
  <si>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</si>
  <si>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</si>
  <si>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</si>
  <si>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</si>
  <si>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</si>
  <si>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</si>
  <si>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</si>
  <si>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</si>
  <si>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</si>
  <si>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</si>
  <si>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</si>
  <si>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</si>
  <si>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</si>
  <si>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</si>
  <si>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</si>
  <si>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</si>
  <si>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</si>
  <si>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</si>
  <si>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</si>
  <si>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</si>
  <si>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</si>
  <si>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</si>
  <si>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</si>
  <si>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</si>
  <si>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</si>
  <si>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</si>
  <si>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</si>
  <si>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</si>
  <si>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</si>
  <si>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</si>
  <si>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</si>
  <si>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</si>
  <si>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</si>
  <si>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</si>
  <si>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</si>
  <si>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</si>
  <si>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</si>
  <si>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</si>
  <si>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</si>
  <si>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</si>
  <si>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</si>
  <si>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</si>
  <si>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</si>
  <si>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</si>
  <si>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</si>
  <si>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</si>
  <si>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</si>
  <si>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</si>
  <si>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</si>
  <si>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</si>
  <si>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</si>
  <si>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</si>
  <si>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</si>
  <si>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</si>
  <si>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</si>
  <si>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</si>
  <si>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</si>
  <si>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</si>
  <si>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</si>
  <si>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</si>
  <si>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</si>
  <si>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</si>
  <si>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</si>
  <si>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</si>
  <si>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</si>
  <si>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</si>
  <si>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</si>
  <si>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</si>
  <si>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</si>
  <si>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</si>
  <si>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</si>
  <si>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</si>
  <si>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</si>
  <si>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</si>
  <si>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</si>
  <si>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</si>
  <si>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</si>
  <si>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</si>
  <si>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</si>
  <si>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</si>
  <si>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</si>
  <si>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</si>
  <si>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</si>
  <si>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</si>
  <si>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</si>
  <si>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</si>
  <si>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</si>
  <si>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</si>
  <si>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</si>
  <si>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</si>
  <si>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</si>
  <si>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</si>
  <si>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</si>
  <si>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</si>
  <si>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</si>
  <si>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</si>
  <si>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</si>
  <si>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</si>
  <si>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</si>
  <si>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</si>
  <si>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</si>
  <si>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</si>
  <si>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</si>
  <si>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</si>
  <si>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</si>
  <si>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</si>
  <si>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</si>
  <si>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</si>
  <si>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</si>
  <si>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</si>
  <si>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</si>
  <si>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</si>
  <si>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</si>
  <si>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</si>
  <si>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</si>
  <si>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</si>
  <si>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</si>
  <si>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</si>
  <si>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</si>
  <si>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</si>
  <si>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</si>
  <si>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</si>
  <si>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</si>
  <si>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</si>
  <si>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</si>
  <si>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</si>
  <si>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</si>
  <si>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</si>
  <si>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</si>
  <si>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</si>
  <si>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</si>
  <si>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</si>
  <si>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</si>
  <si>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</si>
  <si>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</si>
  <si>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</si>
  <si>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</si>
  <si>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</si>
  <si>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</si>
  <si>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</si>
  <si>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</si>
  <si>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</si>
  <si>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</si>
  <si>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</si>
  <si>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</si>
  <si>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</si>
  <si>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</si>
  <si>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</si>
  <si>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</si>
  <si>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</si>
  <si>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</si>
  <si>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</si>
  <si>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</si>
  <si>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</si>
  <si>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</si>
  <si>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</si>
  <si>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</si>
  <si>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</si>
  <si>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</si>
  <si>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</si>
  <si>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</si>
  <si>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</si>
  <si>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</si>
  <si>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</si>
  <si>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</si>
  <si>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</si>
  <si>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</si>
  <si>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</si>
  <si>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</si>
  <si>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</si>
  <si>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</si>
  <si>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</si>
  <si>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</si>
  <si>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</si>
  <si>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</si>
  <si>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</si>
  <si>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</si>
  <si>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</si>
  <si>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</si>
  <si>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</si>
  <si>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</si>
  <si>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</si>
  <si>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</si>
  <si>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</si>
  <si>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</si>
  <si>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</si>
  <si>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</si>
  <si>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</si>
  <si>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</si>
  <si>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</si>
  <si>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</si>
  <si>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</si>
  <si>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</si>
  <si>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</si>
  <si>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</si>
  <si>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</si>
  <si>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</si>
  <si>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</si>
  <si>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</si>
  <si>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</si>
  <si>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</si>
  <si>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</si>
  <si>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</si>
  <si>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</si>
  <si>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</si>
  <si>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</si>
  <si>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</si>
  <si>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</si>
  <si>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</si>
  <si>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</si>
  <si>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</si>
  <si>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</si>
  <si>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</si>
  <si>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</si>
  <si>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</si>
  <si>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</si>
  <si>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</si>
  <si>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</si>
  <si>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</si>
  <si>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</si>
  <si>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</si>
  <si>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</si>
  <si>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</si>
  <si>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</si>
  <si>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</si>
  <si>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</si>
  <si>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</si>
  <si>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</si>
  <si>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</si>
  <si>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</si>
  <si>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</si>
  <si>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</si>
  <si>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</si>
  <si>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</si>
  <si>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</si>
  <si>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</si>
  <si>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</si>
  <si>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</si>
  <si>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</si>
  <si>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</si>
  <si>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</si>
  <si>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</si>
  <si>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</si>
  <si>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</si>
  <si>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</si>
  <si>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</si>
  <si>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</si>
  <si>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</si>
  <si>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</si>
  <si>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</si>
  <si>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</si>
  <si>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</si>
  <si>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</si>
  <si>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</si>
  <si>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</si>
  <si>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</si>
  <si>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</si>
  <si>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</si>
  <si>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</si>
  <si>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</si>
  <si>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</si>
  <si>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</si>
  <si>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</si>
  <si>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</si>
  <si>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</si>
  <si>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</si>
  <si>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</si>
  <si>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</si>
  <si>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</si>
  <si>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</si>
  <si>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</si>
  <si>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</si>
  <si>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</si>
  <si>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</si>
  <si>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</si>
  <si>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</si>
  <si>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</si>
  <si>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</si>
  <si>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</si>
  <si>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</si>
  <si>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</si>
  <si>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</si>
  <si>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</si>
  <si>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</si>
  <si>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</si>
  <si>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</si>
  <si>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</si>
  <si>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</si>
  <si>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</si>
  <si>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</si>
  <si>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</si>
  <si>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</si>
  <si>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</si>
  <si>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</si>
  <si>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</si>
  <si>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</si>
  <si>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</si>
  <si>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</si>
  <si>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</si>
  <si>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</si>
  <si>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</si>
  <si>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</si>
  <si>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</si>
  <si>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</si>
  <si>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</si>
  <si>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</si>
  <si>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</si>
  <si>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</si>
  <si>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</si>
  <si>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</si>
  <si>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</si>
  <si>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</si>
  <si>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</si>
  <si>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</si>
  <si>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</si>
  <si>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</si>
  <si>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</si>
  <si>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</si>
  <si>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</si>
  <si>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</si>
  <si>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</si>
  <si>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</si>
  <si>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</si>
  <si>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</si>
  <si>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</si>
  <si>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</si>
  <si>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</si>
  <si>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</si>
  <si>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</si>
  <si>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</si>
  <si>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</si>
  <si>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</si>
  <si>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</si>
  <si>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</si>
  <si>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</si>
  <si>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</si>
  <si>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</si>
  <si>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</si>
  <si>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</si>
  <si>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</si>
  <si>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</si>
  <si>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</si>
  <si>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</si>
  <si>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</si>
  <si>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</si>
  <si>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</si>
  <si>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</si>
  <si>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</si>
  <si>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</si>
  <si>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</si>
  <si>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</si>
  <si>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</si>
  <si>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</si>
  <si>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</si>
  <si>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</si>
  <si>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</si>
  <si>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</si>
  <si>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</si>
  <si>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</si>
  <si>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</si>
  <si>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</si>
  <si>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</si>
  <si>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</si>
  <si>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</si>
  <si>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</si>
  <si>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</si>
  <si>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</si>
  <si>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</si>
  <si>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</si>
  <si>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</si>
  <si>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</si>
  <si>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</si>
  <si>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</si>
  <si>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</si>
  <si>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</si>
  <si>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</si>
  <si>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</si>
  <si>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</si>
  <si>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</si>
  <si>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</si>
  <si>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</si>
  <si>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</si>
  <si>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</si>
  <si>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</si>
  <si>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</si>
  <si>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</si>
  <si>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</si>
  <si>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</si>
  <si>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</si>
  <si>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</si>
  <si>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</si>
  <si>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</si>
  <si>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</si>
  <si>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</si>
  <si>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</si>
  <si>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</si>
  <si>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</si>
  <si>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</si>
  <si>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</si>
  <si>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</si>
  <si>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</si>
  <si>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</si>
  <si>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</si>
  <si>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</si>
  <si>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</si>
  <si>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</si>
  <si>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</si>
  <si>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</si>
  <si>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</si>
  <si>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</si>
  <si>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</si>
  <si>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</si>
  <si>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</si>
  <si>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</si>
  <si>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</si>
  <si>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</si>
  <si>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</si>
  <si>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</si>
  <si>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</si>
  <si>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</si>
  <si>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</si>
  <si>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</si>
  <si>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</si>
  <si>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</si>
  <si>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</si>
  <si>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</si>
  <si>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</si>
  <si>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</si>
  <si>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</si>
  <si>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</si>
  <si>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</si>
  <si>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</si>
  <si>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</si>
  <si>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</si>
  <si>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</si>
  <si>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</si>
  <si>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</si>
  <si>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</si>
  <si>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</si>
  <si>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</si>
  <si>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</si>
  <si>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</si>
  <si>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</si>
  <si>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</si>
  <si>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</si>
  <si>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</si>
  <si>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</si>
  <si>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</si>
  <si>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</si>
  <si>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</si>
  <si>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</si>
  <si>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</si>
  <si>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</si>
  <si>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</si>
  <si>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</si>
  <si>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</si>
  <si>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</si>
  <si>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</si>
  <si>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</si>
  <si>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</si>
  <si>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</si>
  <si>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</si>
  <si>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</si>
  <si>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</si>
  <si>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</si>
  <si>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</si>
  <si>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</si>
  <si>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</si>
  <si>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</si>
  <si>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</si>
  <si>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</si>
  <si>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</si>
  <si>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</si>
  <si>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</si>
  <si>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</si>
  <si>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</si>
  <si>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</si>
  <si>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</si>
  <si>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</si>
  <si>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</si>
  <si>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</si>
  <si>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</si>
  <si>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</si>
  <si>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</si>
  <si>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</si>
  <si>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</si>
  <si>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</si>
  <si>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</si>
  <si>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</si>
  <si>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</si>
  <si>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</si>
  <si>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</si>
  <si>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</si>
  <si>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</si>
  <si>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</si>
  <si>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</si>
  <si>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</si>
  <si>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</si>
  <si>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</si>
  <si>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</si>
  <si>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</si>
  <si>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</si>
  <si>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</si>
  <si>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</si>
  <si>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</si>
  <si>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</si>
  <si>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</si>
  <si>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</si>
  <si>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</si>
  <si>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</si>
  <si>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</si>
  <si>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</si>
  <si>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</si>
  <si>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</si>
  <si>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</si>
  <si>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</si>
  <si>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</si>
  <si>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</si>
  <si>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</si>
  <si>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</si>
  <si>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</si>
  <si>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</si>
  <si>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</si>
  <si>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</si>
  <si>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</si>
  <si>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</si>
  <si>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</si>
  <si>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</si>
  <si>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</si>
  <si>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</si>
  <si>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</si>
  <si>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</si>
  <si>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</si>
  <si>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</si>
  <si>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</si>
  <si>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</si>
  <si>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</si>
  <si>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</si>
  <si>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</si>
  <si>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</si>
  <si>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</si>
  <si>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</si>
  <si>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</si>
  <si>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</si>
  <si>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</si>
  <si>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</si>
  <si>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</si>
  <si>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</si>
  <si>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</si>
  <si>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</si>
  <si>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</si>
  <si>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</si>
  <si>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</si>
  <si>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</si>
  <si>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</si>
  <si>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</si>
  <si>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</si>
  <si>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</si>
  <si>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</si>
  <si>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</si>
  <si>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</si>
  <si>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</si>
  <si>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</si>
  <si>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</si>
  <si>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</si>
  <si>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</si>
  <si>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</si>
  <si>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</si>
  <si>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</si>
  <si>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</si>
  <si>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</si>
  <si>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</si>
  <si>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</si>
  <si>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</si>
  <si>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</si>
  <si>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</si>
  <si>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</si>
  <si>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</si>
  <si>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</si>
  <si>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</si>
  <si>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</si>
  <si>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</si>
  <si>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</si>
  <si>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</si>
  <si>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</si>
  <si>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</si>
  <si>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</si>
  <si>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</si>
  <si>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</si>
  <si>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</si>
  <si>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</si>
  <si>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</si>
  <si>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</si>
  <si>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</si>
  <si>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</si>
  <si>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</si>
  <si>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</si>
  <si>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</si>
  <si>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</si>
  <si>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</si>
  <si>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</si>
  <si>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</si>
  <si>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</si>
  <si>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</si>
  <si>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</si>
  <si>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</si>
  <si>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</si>
  <si>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</si>
  <si>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</si>
  <si>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</si>
  <si>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</si>
  <si>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</si>
  <si>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</si>
  <si>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</si>
  <si>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</si>
  <si>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</si>
  <si>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</si>
  <si>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</si>
  <si>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</si>
  <si>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</si>
  <si>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</si>
  <si>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</si>
  <si>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</si>
  <si>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</si>
  <si>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</si>
  <si>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</si>
  <si>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</si>
  <si>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</si>
  <si>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</si>
  <si>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</si>
  <si>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</si>
  <si>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</si>
  <si>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</si>
  <si>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</si>
  <si>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</si>
  <si>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</si>
  <si>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</si>
  <si>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</si>
  <si>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</si>
  <si>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</si>
  <si>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</si>
  <si>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</si>
  <si>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</si>
  <si>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</si>
  <si>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</si>
  <si>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</si>
  <si>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</si>
  <si>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</si>
  <si>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</si>
  <si>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</si>
  <si>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</si>
  <si>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</si>
  <si>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</si>
  <si>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</si>
  <si>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</si>
  <si>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</si>
  <si>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</si>
  <si>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</si>
  <si>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</si>
  <si>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</si>
  <si>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</si>
  <si>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</si>
  <si>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</si>
  <si>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</si>
  <si>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</si>
  <si>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</si>
  <si>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</si>
  <si>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</si>
  <si>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</si>
  <si>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</si>
  <si>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</si>
  <si>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</si>
  <si>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</si>
  <si>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</si>
  <si>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</si>
  <si>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</si>
  <si>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</si>
  <si>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</si>
  <si>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</si>
  <si>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</si>
  <si>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</si>
  <si>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</si>
  <si>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</si>
  <si>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</si>
  <si>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</si>
  <si>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</si>
  <si>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</si>
  <si>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</si>
  <si>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</si>
  <si>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</si>
  <si>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</si>
  <si>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</si>
  <si>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</si>
  <si>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</si>
  <si>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</si>
  <si>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</si>
  <si>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</si>
  <si>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</si>
  <si>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</si>
  <si>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</si>
  <si>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</si>
  <si>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</si>
  <si>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</si>
  <si>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</si>
  <si>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</si>
  <si>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</si>
  <si>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</si>
  <si>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</si>
  <si>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</si>
  <si>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</si>
  <si>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</si>
  <si>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</si>
  <si>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</si>
  <si>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</si>
  <si>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</si>
  <si>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</si>
  <si>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</si>
  <si>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</si>
  <si>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</si>
  <si>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</si>
  <si>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</si>
  <si>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</si>
  <si>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</si>
  <si>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</si>
  <si>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</si>
  <si>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</si>
  <si>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</si>
  <si>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</si>
  <si>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</si>
  <si>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</si>
  <si>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</si>
  <si>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</si>
  <si>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</si>
  <si>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</si>
  <si>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</si>
  <si>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</si>
  <si>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</si>
  <si>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</si>
  <si>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</si>
  <si>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</si>
  <si>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</si>
  <si>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</si>
  <si>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</si>
  <si>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</si>
  <si>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</si>
  <si>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</si>
  <si>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</si>
  <si>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</si>
  <si>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</si>
  <si>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</si>
  <si>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</si>
  <si>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</si>
  <si>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</si>
  <si>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</si>
  <si>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</si>
  <si>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</si>
  <si>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</si>
  <si>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</si>
  <si>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</si>
  <si>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</si>
  <si>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</si>
  <si>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</si>
  <si>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</si>
  <si>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</si>
  <si>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</si>
  <si>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</si>
  <si>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</si>
  <si>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</si>
  <si>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</si>
  <si>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</si>
  <si>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</si>
  <si>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</si>
  <si>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</si>
  <si>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</si>
  <si>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</si>
  <si>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</si>
  <si>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</si>
  <si>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</si>
  <si>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</si>
  <si>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</si>
  <si>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</si>
  <si>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</si>
  <si>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</si>
  <si>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</si>
  <si>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</si>
  <si>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</si>
  <si>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</si>
  <si>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</si>
  <si>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</si>
  <si>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</si>
  <si>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</si>
  <si>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</si>
  <si>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</si>
  <si>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</si>
  <si>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</si>
  <si>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</si>
  <si>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</si>
  <si>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</si>
  <si>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</si>
  <si>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</si>
  <si>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</si>
  <si>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</si>
  <si>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</si>
  <si>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</si>
  <si>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</si>
  <si>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</si>
  <si>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</si>
  <si>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</si>
  <si>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</si>
  <si>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</si>
  <si>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</si>
  <si>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</si>
  <si>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</si>
  <si>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</si>
  <si>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</si>
  <si>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</si>
  <si>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</si>
  <si>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</si>
  <si>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</si>
  <si>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</si>
  <si>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</si>
  <si>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</si>
  <si>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</si>
  <si>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</si>
  <si>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</si>
  <si>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</si>
  <si>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</si>
  <si>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</si>
  <si>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</si>
  <si>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</si>
  <si>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</si>
  <si>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</si>
  <si>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</si>
  <si>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</si>
  <si>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</si>
  <si>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</si>
  <si>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</si>
  <si>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</si>
  <si>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</si>
  <si>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</si>
  <si>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</si>
  <si>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</si>
  <si>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</si>
  <si>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</si>
  <si>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</si>
  <si>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</si>
  <si>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</si>
  <si>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</si>
  <si>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</si>
  <si>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</si>
  <si>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</si>
  <si>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</si>
  <si>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</si>
  <si>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</si>
  <si>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</si>
  <si>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</si>
  <si>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</si>
  <si>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</si>
  <si>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</si>
  <si>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</si>
  <si>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</si>
  <si>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</si>
  <si>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</si>
  <si>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</si>
  <si>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</si>
  <si>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</si>
  <si>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</si>
  <si>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</si>
  <si>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</si>
  <si>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</si>
  <si>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</si>
  <si>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</si>
  <si>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</si>
  <si>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</si>
  <si>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</si>
  <si>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</si>
  <si>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</si>
  <si>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</si>
  <si>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</si>
  <si>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</si>
  <si>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</si>
  <si>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</si>
  <si>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</si>
  <si>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</si>
  <si>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</si>
  <si>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</si>
  <si>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</si>
  <si>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</si>
  <si>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</si>
  <si>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</si>
  <si>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</si>
  <si>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</si>
  <si>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</si>
  <si>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</si>
  <si>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</si>
  <si>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</si>
  <si>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</si>
  <si>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</si>
  <si>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</si>
  <si>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</si>
  <si>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</si>
  <si>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</si>
  <si>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</si>
  <si>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</si>
  <si>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</si>
  <si>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</si>
  <si>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</si>
  <si>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</si>
  <si>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</si>
  <si>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</si>
  <si>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</si>
  <si>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</si>
  <si>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</si>
  <si>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</si>
  <si>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</si>
  <si>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</si>
  <si>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</si>
  <si>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</si>
  <si>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</si>
  <si>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</si>
  <si>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</si>
  <si>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</si>
  <si>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</si>
  <si>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</si>
  <si>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</si>
  <si>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</si>
  <si>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</si>
  <si>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</si>
  <si>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</si>
  <si>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</si>
  <si>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</si>
  <si>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</si>
  <si>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</si>
  <si>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</si>
  <si>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</si>
  <si>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</si>
  <si>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</si>
  <si>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</si>
  <si>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</si>
  <si>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</si>
  <si>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</si>
  <si>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</si>
  <si>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</si>
  <si>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</si>
  <si>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</si>
  <si>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</si>
  <si>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</si>
  <si>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</si>
  <si>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</si>
  <si>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</si>
  <si>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</si>
  <si>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</si>
  <si>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</si>
  <si>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</si>
  <si>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</si>
  <si>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</si>
  <si>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</si>
  <si>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</si>
  <si>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</si>
  <si>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</si>
  <si>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</si>
  <si>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</si>
  <si>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</si>
  <si>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</si>
  <si>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</si>
  <si>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</si>
  <si>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</si>
  <si>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</si>
  <si>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</si>
  <si>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</si>
  <si>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</si>
  <si>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</si>
  <si>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</si>
  <si>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</si>
  <si>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</si>
  <si>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</si>
  <si>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</si>
  <si>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</si>
  <si>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</si>
  <si>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</si>
  <si>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</si>
  <si>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</si>
  <si>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</si>
  <si>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</si>
  <si>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</si>
  <si>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</si>
  <si>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</si>
  <si>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</si>
  <si>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</si>
  <si>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</si>
  <si>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</si>
  <si>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</si>
  <si>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</si>
  <si>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</si>
  <si>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</si>
  <si>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</si>
  <si>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</si>
  <si>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</si>
  <si>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</si>
  <si>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</si>
  <si>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</si>
  <si>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</si>
  <si>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</si>
  <si>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</si>
  <si>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</si>
  <si>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</si>
  <si>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</si>
  <si>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</si>
  <si>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</si>
  <si>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</si>
  <si>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</si>
  <si>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</si>
  <si>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</si>
  <si>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</si>
  <si>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</si>
  <si>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</si>
  <si>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</si>
  <si>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</si>
  <si>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</si>
  <si>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</si>
  <si>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</si>
  <si>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</si>
  <si>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</si>
  <si>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</si>
  <si>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</si>
  <si>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</si>
  <si>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</si>
  <si>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</si>
  <si>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</si>
  <si>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</si>
  <si>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</si>
  <si>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</si>
  <si>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</si>
  <si>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</si>
  <si>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</si>
  <si>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</si>
  <si>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</si>
  <si>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</si>
  <si>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</si>
  <si>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</si>
  <si>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</si>
  <si>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</si>
  <si>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</si>
  <si>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</si>
  <si>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</si>
  <si>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</si>
  <si>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</si>
  <si>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</si>
  <si>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</si>
  <si>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</si>
  <si>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</si>
  <si>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</si>
  <si>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</si>
  <si>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</si>
  <si>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</si>
  <si>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</si>
  <si>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</si>
  <si>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</si>
  <si>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</si>
  <si>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</si>
  <si>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</si>
  <si>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</si>
  <si>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</si>
  <si>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</si>
  <si>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</si>
  <si>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</si>
  <si>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</si>
  <si>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</si>
  <si>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</si>
  <si>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</si>
  <si>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</si>
  <si>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</si>
  <si>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</si>
  <si>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</si>
  <si>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</si>
  <si>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</si>
  <si>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</si>
  <si>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</si>
  <si>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</si>
  <si>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</si>
  <si>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</si>
  <si>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</si>
  <si>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</si>
  <si>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</si>
  <si>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</si>
  <si>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</si>
  <si>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</si>
  <si>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</si>
  <si>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</si>
  <si>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</si>
  <si>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</si>
  <si>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</si>
  <si>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</si>
  <si>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</si>
  <si>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</si>
  <si>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</si>
  <si>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</si>
  <si>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</si>
  <si>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</si>
  <si>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</si>
  <si>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</si>
  <si>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</si>
  <si>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</si>
  <si>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</si>
  <si>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</si>
  <si>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</si>
  <si>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</si>
  <si>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</si>
  <si>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</si>
  <si>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</si>
  <si>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</si>
  <si>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</si>
  <si>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</si>
  <si>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</si>
  <si>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</si>
  <si>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</si>
  <si>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</si>
  <si>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</si>
  <si>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</si>
  <si>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</si>
  <si>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</si>
  <si>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</si>
  <si>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</si>
  <si>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</si>
  <si>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</si>
  <si>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</si>
  <si>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</si>
  <si>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</si>
  <si>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</si>
  <si>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</si>
  <si>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</si>
  <si>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</si>
  <si>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</si>
  <si>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</si>
  <si>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</si>
  <si>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</si>
  <si>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</si>
  <si>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</si>
  <si>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</si>
  <si>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</si>
  <si>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</si>
  <si>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</si>
  <si>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</si>
  <si>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</si>
  <si>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</si>
  <si>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</si>
  <si>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</si>
  <si>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</si>
  <si>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</si>
  <si>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</si>
  <si>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</si>
  <si>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</si>
  <si>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</si>
  <si>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</si>
  <si>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</si>
  <si>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</si>
  <si>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</si>
  <si>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</si>
  <si>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</si>
  <si>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</si>
  <si>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</si>
  <si>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</si>
  <si>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</si>
  <si>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</si>
  <si>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</si>
  <si>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</si>
  <si>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</si>
  <si>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</si>
  <si>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</si>
  <si>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</si>
  <si>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</si>
  <si>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</si>
  <si>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</si>
  <si>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</si>
  <si>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</si>
  <si>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</si>
  <si>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</si>
  <si>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</si>
  <si>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</si>
  <si>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</si>
  <si>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</si>
  <si>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</si>
  <si>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</si>
  <si>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</si>
  <si>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</si>
  <si>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</si>
  <si>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</si>
  <si>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</si>
  <si>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</si>
  <si>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</si>
  <si>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</si>
  <si>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</si>
  <si>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</si>
  <si>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</si>
  <si>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</si>
  <si>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</si>
  <si>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</si>
  <si>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</si>
  <si>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</si>
  <si>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</si>
  <si>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</si>
  <si>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</si>
  <si>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</si>
  <si>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</si>
  <si>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</si>
  <si>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</si>
  <si>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</si>
  <si>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</si>
  <si>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</si>
  <si>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</si>
  <si>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</si>
  <si>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</si>
  <si>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</si>
  <si>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</si>
  <si>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</si>
  <si>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</si>
  <si>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</si>
  <si>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</si>
  <si>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</si>
  <si>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</si>
  <si>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</si>
  <si>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</si>
  <si>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</si>
  <si>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</si>
  <si>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</si>
  <si>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</si>
  <si>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</si>
  <si>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</si>
  <si>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</si>
  <si>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</si>
  <si>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</si>
  <si>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</si>
  <si>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</si>
  <si>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</si>
  <si>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</si>
  <si>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</si>
  <si>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</si>
  <si>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</si>
  <si>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</si>
  <si>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</si>
  <si>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</si>
  <si>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</si>
  <si>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</si>
  <si>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</si>
  <si>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</si>
  <si>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</si>
  <si>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</si>
  <si>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</si>
  <si>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</si>
  <si>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</si>
  <si>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</si>
  <si>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</si>
  <si>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</si>
  <si>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</si>
  <si>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</si>
  <si>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</si>
  <si>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</si>
  <si>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</si>
  <si>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</si>
  <si>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</si>
  <si>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</si>
  <si>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</si>
  <si>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</si>
  <si>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</si>
  <si>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</si>
  <si>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</si>
  <si>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</si>
  <si>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</si>
  <si>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</si>
  <si>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</si>
  <si>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</si>
  <si>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</si>
  <si>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</si>
  <si>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</si>
  <si>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</si>
  <si>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</si>
  <si>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</si>
  <si>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</si>
  <si>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</si>
  <si>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</si>
  <si>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</si>
  <si>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</si>
  <si>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</si>
  <si>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</si>
  <si>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</si>
  <si>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</si>
  <si>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</si>
  <si>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</si>
  <si>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</si>
  <si>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</si>
  <si>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</si>
  <si>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</si>
  <si>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</si>
  <si>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</si>
  <si>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</si>
  <si>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</si>
  <si>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</si>
  <si>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</si>
  <si>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</si>
  <si>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</si>
  <si>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</si>
  <si>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</si>
  <si>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</si>
  <si>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</si>
  <si>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</si>
  <si>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</si>
  <si>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</si>
  <si>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</si>
  <si>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</si>
  <si>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</si>
  <si>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</si>
  <si>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</si>
  <si>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</si>
  <si>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</si>
  <si>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</si>
  <si>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</si>
  <si>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</si>
  <si>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</si>
  <si>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</si>
  <si>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</si>
  <si>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</si>
  <si>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</si>
  <si>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</si>
  <si>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</si>
  <si>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</si>
  <si>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</si>
  <si>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</si>
  <si>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</si>
  <si>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</si>
  <si>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</si>
  <si>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</si>
  <si>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</si>
  <si>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</si>
  <si>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</si>
  <si>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</si>
  <si>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</si>
  <si>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</si>
  <si>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</si>
  <si>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</si>
  <si>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</si>
  <si>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</si>
  <si>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</si>
  <si>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</si>
  <si>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</si>
  <si>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</si>
  <si>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</si>
  <si>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</si>
  <si>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</si>
  <si>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</si>
  <si>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</si>
  <si>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</si>
  <si>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</si>
  <si>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</si>
  <si>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</si>
  <si>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</si>
  <si>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</si>
  <si>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</si>
  <si>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</si>
  <si>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</si>
  <si>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</si>
  <si>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</si>
  <si>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</si>
  <si>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</si>
  <si>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</si>
  <si>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</si>
  <si>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</si>
  <si>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</si>
  <si>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</si>
  <si>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</si>
  <si>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</si>
  <si>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</si>
  <si>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</si>
  <si>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</si>
  <si>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</si>
  <si>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</si>
  <si>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</si>
  <si>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</si>
  <si>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</si>
  <si>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</si>
  <si>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</si>
  <si>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</si>
  <si>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</si>
  <si>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</si>
  <si>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</si>
  <si>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</si>
  <si>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</si>
  <si>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</si>
  <si>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</si>
  <si>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</si>
  <si>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</si>
  <si>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</si>
  <si>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</si>
  <si>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</si>
  <si>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</si>
  <si>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</si>
  <si>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</si>
  <si>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</si>
  <si>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</si>
  <si>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</si>
  <si>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</si>
  <si>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</si>
  <si>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</si>
  <si>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</si>
  <si>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</si>
  <si>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</si>
  <si>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</si>
  <si>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</si>
  <si>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</si>
  <si>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</si>
  <si>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</si>
  <si>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</si>
  <si>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</si>
  <si>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</si>
  <si>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</si>
  <si>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</si>
  <si>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</si>
  <si>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</si>
  <si>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</si>
  <si>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</si>
  <si>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</si>
  <si>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</si>
  <si>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</si>
  <si>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</si>
  <si>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</si>
  <si>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</si>
  <si>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</si>
  <si>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</si>
  <si>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</si>
  <si>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</si>
  <si>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</si>
  <si>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</si>
  <si>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</si>
  <si>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</si>
  <si>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</si>
  <si>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</si>
  <si>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</si>
  <si>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</si>
  <si>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</si>
  <si>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</si>
  <si>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</si>
  <si>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</si>
  <si>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</si>
  <si>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</si>
  <si>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</si>
  <si>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</si>
  <si>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</si>
  <si>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</si>
  <si>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</si>
  <si>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</si>
  <si>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</si>
  <si>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</si>
  <si>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</si>
  <si>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</si>
  <si>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</si>
  <si>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</si>
  <si>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</si>
  <si>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</si>
  <si>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</si>
  <si>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</si>
  <si>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</si>
  <si>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</si>
  <si>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</si>
  <si>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</si>
  <si>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</si>
  <si>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</si>
  <si>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</si>
  <si>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</si>
  <si>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</si>
  <si>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</si>
  <si>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</si>
  <si>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</si>
  <si>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</si>
  <si>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</si>
  <si>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</si>
  <si>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</si>
  <si>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</si>
  <si>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</si>
  <si>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</si>
  <si>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</si>
  <si>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</si>
  <si>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</si>
  <si>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</si>
  <si>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</si>
  <si>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</si>
  <si>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</si>
  <si>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</si>
  <si>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</si>
  <si>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</si>
  <si>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</si>
  <si>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</si>
  <si>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</si>
  <si>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</si>
  <si>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</si>
  <si>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</si>
  <si>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</si>
  <si>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</si>
  <si>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</si>
  <si>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</si>
  <si>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</si>
  <si>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</si>
  <si>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</si>
  <si>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</si>
  <si>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</si>
  <si>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</si>
  <si>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</si>
  <si>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</si>
  <si>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</si>
  <si>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</si>
  <si>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</si>
  <si>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</si>
  <si>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</si>
  <si>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</si>
  <si>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</si>
  <si>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</si>
  <si>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</si>
  <si>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</si>
  <si>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</si>
  <si>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</si>
  <si>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</si>
  <si>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</si>
  <si>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</si>
  <si>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</si>
  <si>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</si>
  <si>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</si>
  <si>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</si>
  <si>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</si>
  <si>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</si>
  <si>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</si>
  <si>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</si>
  <si>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</si>
  <si>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</si>
  <si>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</si>
  <si>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</si>
  <si>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</si>
  <si>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</si>
  <si>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</si>
  <si>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</si>
  <si>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</si>
  <si>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</si>
  <si>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</si>
  <si>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</si>
  <si>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</si>
  <si>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</si>
  <si>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</si>
  <si>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</si>
  <si>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</si>
  <si>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</si>
  <si>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</si>
  <si>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</si>
  <si>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</si>
  <si>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</si>
  <si>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</si>
  <si>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</si>
  <si>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</si>
  <si>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</si>
  <si>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</si>
  <si>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</si>
  <si>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</si>
  <si>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</si>
  <si>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</si>
  <si>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</si>
  <si>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</si>
  <si>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</si>
  <si>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</si>
  <si>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</si>
  <si>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</si>
  <si>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</si>
  <si>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</si>
  <si>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</si>
  <si>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</si>
  <si>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</si>
  <si>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</si>
  <si>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</si>
  <si>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</si>
  <si>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</si>
  <si>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</si>
  <si>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</si>
  <si>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</si>
  <si>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</si>
  <si>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</si>
  <si>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</si>
  <si>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</si>
  <si>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</si>
  <si>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</si>
  <si>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</si>
  <si>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</si>
  <si>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</si>
  <si>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</si>
  <si>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</si>
  <si>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</si>
  <si>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</si>
  <si>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</si>
  <si>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</si>
  <si>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</si>
  <si>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</si>
  <si>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</si>
  <si>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</si>
  <si>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</si>
  <si>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</si>
  <si>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</si>
  <si>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</si>
  <si>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</si>
  <si>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</si>
  <si>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</si>
  <si>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</si>
  <si>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</si>
  <si>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</si>
  <si>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</si>
  <si>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</si>
  <si>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</si>
  <si>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</si>
  <si>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</si>
  <si>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</si>
  <si>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</si>
  <si>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</si>
  <si>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</si>
  <si>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</si>
  <si>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</si>
  <si>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</si>
  <si>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</si>
  <si>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</si>
  <si>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</si>
  <si>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</si>
  <si>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</si>
  <si>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</si>
  <si>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</si>
  <si>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</si>
  <si>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</si>
  <si>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</si>
  <si>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</si>
  <si>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</si>
  <si>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</si>
  <si>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</si>
  <si>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</si>
  <si>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</si>
  <si>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</si>
  <si>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</si>
  <si>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</si>
  <si>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</si>
  <si>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</si>
  <si>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</si>
  <si>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</si>
  <si>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</si>
  <si>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</si>
  <si>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</si>
  <si>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</si>
  <si>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</si>
  <si>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</si>
  <si>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</si>
  <si>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</si>
  <si>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</si>
  <si>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</si>
  <si>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</si>
  <si>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</si>
  <si>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</si>
  <si>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</si>
  <si>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</si>
  <si>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</si>
  <si>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</si>
  <si>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</si>
  <si>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</si>
  <si>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</si>
  <si>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</si>
  <si>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</si>
  <si>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</si>
  <si>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</si>
  <si>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</si>
  <si>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</si>
  <si>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</si>
  <si>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</si>
  <si>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</si>
  <si>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</si>
  <si>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</si>
  <si>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</si>
  <si>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</si>
  <si>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</si>
  <si>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</si>
  <si>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</si>
  <si>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</si>
  <si>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</si>
  <si>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</si>
  <si>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</si>
  <si>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</si>
  <si>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</si>
  <si>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</si>
  <si>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</si>
  <si>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</si>
  <si>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</si>
  <si>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</si>
  <si>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</si>
  <si>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</si>
  <si>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</si>
  <si>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</si>
  <si>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</si>
  <si>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</si>
  <si>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</si>
  <si>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</si>
  <si>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</si>
  <si>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</si>
  <si>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</si>
  <si>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</si>
  <si>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</si>
  <si>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</si>
  <si>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</si>
  <si>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</si>
  <si>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</si>
  <si>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</si>
  <si>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</si>
  <si>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</si>
  <si>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</si>
  <si>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</si>
  <si>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</si>
  <si>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</si>
  <si>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</si>
  <si>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</si>
  <si>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</si>
  <si>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</si>
  <si>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</si>
  <si>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</si>
  <si>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</si>
  <si>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</si>
  <si>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</si>
  <si>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</si>
  <si>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</si>
  <si>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</si>
  <si>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</si>
  <si>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</si>
  <si>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</si>
  <si>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</si>
  <si>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</si>
  <si>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</si>
  <si>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</si>
  <si>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</si>
  <si>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</si>
  <si>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</si>
  <si>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</si>
  <si>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</si>
  <si>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</si>
  <si>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</si>
  <si>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</si>
  <si>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</si>
  <si>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</si>
  <si>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</si>
  <si>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</si>
  <si>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</si>
  <si>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</si>
  <si>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</si>
  <si>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</si>
  <si>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</si>
  <si>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</si>
  <si>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</si>
  <si>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</si>
  <si>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</si>
  <si>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</si>
  <si>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</si>
  <si>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</si>
  <si>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</si>
  <si>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</si>
  <si>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</si>
  <si>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</si>
  <si>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</si>
  <si>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</si>
  <si>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</si>
  <si>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</si>
  <si>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</si>
  <si>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</si>
  <si>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</si>
  <si>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</si>
  <si>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</si>
  <si>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</si>
  <si>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</si>
  <si>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</si>
  <si>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</si>
  <si>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</si>
  <si>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</si>
  <si>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</si>
  <si>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</si>
  <si>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</si>
  <si>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</si>
  <si>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</si>
  <si>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</si>
  <si>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</si>
  <si>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</si>
  <si>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</si>
  <si>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</si>
  <si>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</si>
  <si>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</si>
  <si>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</si>
  <si>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</si>
  <si>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</si>
  <si>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</si>
  <si>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</si>
  <si>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</si>
  <si>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</si>
  <si>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</si>
  <si>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</si>
  <si>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</si>
  <si>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</si>
  <si>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</si>
  <si>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</si>
  <si>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</si>
  <si>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</si>
  <si>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</si>
  <si>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</si>
  <si>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</si>
  <si>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</si>
  <si>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</si>
  <si>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</si>
  <si>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</si>
  <si>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</si>
  <si>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</si>
  <si>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</si>
  <si>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</si>
  <si>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</si>
  <si>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</si>
  <si>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</si>
  <si>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</si>
  <si>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</si>
  <si>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</si>
  <si>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</si>
  <si>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</si>
  <si>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</si>
  <si>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</si>
  <si>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</si>
  <si>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</si>
  <si>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</si>
  <si>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</si>
  <si>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</si>
  <si>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</si>
  <si>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</si>
  <si>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</si>
  <si>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</si>
  <si>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</si>
  <si>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</si>
  <si>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</si>
  <si>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</si>
  <si>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</si>
  <si>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</si>
  <si>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</si>
  <si>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</si>
  <si>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</si>
  <si>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</si>
  <si>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</si>
  <si>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</si>
  <si>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</si>
  <si>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</si>
  <si>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</si>
  <si>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</si>
  <si>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</si>
  <si>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</si>
  <si>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</si>
  <si>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</si>
  <si>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</si>
  <si>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</si>
  <si>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</si>
  <si>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</si>
  <si>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</si>
  <si>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</si>
  <si>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</si>
  <si>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</si>
  <si>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</si>
  <si>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</si>
  <si>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</si>
  <si>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</si>
  <si>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</si>
  <si>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</si>
  <si>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</si>
  <si>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</si>
  <si>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</si>
  <si>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</si>
  <si>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</si>
  <si>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</si>
  <si>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</si>
  <si>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</si>
  <si>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</si>
  <si>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</si>
  <si>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</si>
  <si>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</si>
  <si>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</si>
  <si>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</si>
  <si>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</si>
  <si>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</si>
  <si>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</si>
  <si>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</si>
  <si>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</si>
  <si>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</si>
  <si>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</si>
  <si>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</si>
  <si>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</si>
  <si>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</si>
  <si>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</si>
  <si>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</si>
  <si>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</si>
  <si>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</si>
  <si>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</si>
  <si>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</si>
  <si>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</si>
  <si>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</si>
  <si>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</si>
  <si>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</si>
  <si>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</si>
  <si>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</si>
  <si>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</si>
  <si>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</si>
  <si>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</si>
  <si>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</si>
  <si>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</si>
  <si>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</si>
  <si>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</si>
  <si>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</si>
  <si>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</si>
  <si>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</si>
  <si>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</si>
  <si>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</si>
  <si>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</si>
  <si>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</si>
  <si>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</si>
  <si>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</si>
  <si>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</si>
  <si>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</si>
  <si>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</si>
  <si>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</si>
  <si>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</si>
  <si>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</si>
  <si>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</si>
  <si>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</si>
  <si>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</si>
  <si>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</si>
  <si>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</si>
  <si>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</si>
  <si>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</si>
  <si>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</si>
  <si>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</si>
  <si>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</si>
  <si>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</si>
  <si>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</si>
  <si>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</si>
  <si>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</si>
  <si>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</si>
  <si>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</si>
  <si>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</si>
  <si>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</si>
  <si>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</si>
  <si>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</si>
  <si>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</si>
  <si>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</si>
  <si>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</si>
  <si>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</si>
  <si>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</si>
  <si>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</si>
  <si>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</si>
  <si>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</si>
  <si>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</si>
  <si>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</si>
  <si>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</si>
  <si>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</si>
  <si>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</si>
  <si>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</si>
  <si>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</si>
  <si>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</si>
  <si>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</si>
  <si>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</si>
  <si>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</si>
  <si>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</si>
  <si>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</si>
  <si>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</si>
  <si>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</si>
  <si>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</si>
  <si>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</si>
  <si>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</si>
  <si>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</si>
  <si>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</si>
  <si>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</si>
  <si>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</si>
  <si>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</si>
  <si>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</si>
  <si>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</si>
  <si>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</si>
  <si>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</si>
  <si>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</si>
  <si>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</si>
  <si>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</si>
  <si>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</si>
  <si>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</si>
  <si>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</si>
  <si>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</si>
  <si>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</si>
  <si>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</si>
  <si>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</si>
  <si>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</si>
  <si>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</si>
  <si>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</si>
  <si>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</si>
  <si>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</si>
  <si>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</si>
  <si>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</si>
  <si>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</si>
  <si>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</si>
  <si>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</si>
  <si>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</si>
  <si>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</si>
  <si>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</si>
  <si>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</si>
  <si>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</si>
  <si>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</si>
  <si>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</si>
  <si>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</si>
  <si>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</si>
  <si>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</si>
  <si>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</si>
  <si>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</si>
  <si>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</si>
  <si>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</si>
  <si>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</si>
  <si>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</si>
  <si>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</si>
  <si>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</si>
  <si>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</si>
  <si>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</si>
  <si>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</si>
  <si>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</si>
  <si>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</si>
  <si>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</si>
  <si>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</si>
  <si>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</si>
  <si>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</si>
  <si>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</si>
  <si>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</si>
  <si>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</si>
  <si>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</si>
  <si>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</si>
  <si>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</si>
  <si>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</si>
  <si>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</si>
  <si>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</si>
  <si>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</si>
  <si>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</si>
  <si>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</si>
  <si>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</si>
  <si>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</si>
  <si>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</si>
  <si>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</si>
  <si>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</si>
  <si>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</si>
  <si>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</si>
  <si>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</si>
  <si>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</si>
  <si>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</si>
  <si>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</si>
  <si>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</si>
  <si>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</si>
  <si>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</si>
  <si>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</si>
  <si>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</si>
  <si>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</si>
  <si>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</si>
  <si>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</si>
  <si>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</si>
  <si>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</si>
  <si>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</si>
  <si>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</si>
  <si>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</si>
  <si>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</si>
  <si>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</si>
  <si>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</si>
  <si>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</si>
  <si>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</si>
  <si>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</si>
  <si>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</si>
  <si>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</si>
  <si>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</si>
  <si>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</si>
  <si>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</si>
  <si>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</si>
  <si>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</si>
  <si>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</si>
  <si>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</si>
  <si>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</si>
  <si>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</si>
  <si>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</si>
  <si>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</si>
  <si>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</si>
  <si>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</si>
  <si>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</si>
  <si>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</si>
  <si>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</si>
  <si>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</si>
  <si>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</si>
  <si>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</si>
  <si>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</si>
  <si>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</si>
  <si>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</si>
  <si>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</si>
  <si>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</si>
  <si>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</si>
  <si>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</si>
  <si>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</si>
  <si>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</si>
  <si>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</si>
  <si>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</si>
  <si>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</si>
  <si>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</si>
  <si>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</si>
  <si>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</si>
  <si>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</si>
  <si>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</si>
  <si>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</si>
  <si>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</si>
  <si>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</si>
  <si>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</si>
  <si>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</si>
  <si>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</si>
  <si>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</si>
  <si>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</si>
  <si>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</si>
  <si>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</si>
  <si>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</si>
  <si>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</si>
  <si>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</si>
  <si>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</si>
  <si>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</si>
  <si>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</si>
  <si>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</si>
  <si>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</si>
  <si>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</si>
  <si>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</si>
  <si>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</si>
  <si>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</si>
  <si>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</si>
  <si>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</si>
  <si>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</si>
  <si>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</si>
  <si>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</si>
  <si>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</si>
  <si>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</si>
  <si>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</si>
  <si>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</si>
  <si>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</si>
  <si>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</si>
  <si>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</si>
  <si>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</si>
  <si>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</si>
  <si>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</si>
  <si>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</si>
  <si>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</si>
  <si>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</si>
  <si>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</si>
  <si>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</si>
  <si>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</si>
  <si>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</si>
  <si>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</si>
  <si>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</si>
  <si>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</si>
  <si>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</si>
  <si>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</si>
  <si>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</si>
  <si>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</si>
  <si>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</si>
  <si>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</si>
  <si>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</si>
  <si>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</si>
  <si>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</si>
  <si>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</si>
  <si>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</si>
  <si>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</si>
  <si>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</si>
  <si>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</si>
  <si>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</si>
  <si>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</si>
  <si>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</si>
  <si>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</si>
  <si>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</si>
  <si>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</si>
  <si>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</si>
  <si>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</si>
  <si>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</si>
  <si>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</si>
  <si>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</si>
  <si>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</si>
  <si>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</si>
  <si>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</si>
  <si>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</si>
  <si>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</si>
  <si>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</si>
  <si>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</si>
  <si>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</si>
  <si>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</si>
  <si>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</si>
  <si>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</si>
  <si>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</si>
  <si>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</si>
  <si>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</si>
  <si>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</si>
  <si>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</si>
  <si>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</si>
  <si>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</si>
  <si>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</si>
  <si>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</si>
  <si>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</si>
  <si>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</si>
  <si>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</si>
  <si>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</si>
  <si>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</si>
  <si>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</si>
  <si>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</si>
  <si>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</si>
  <si>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</si>
  <si>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</si>
  <si>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</si>
  <si>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</si>
  <si>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</si>
  <si>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</si>
  <si>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</si>
  <si>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</si>
  <si>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</si>
  <si>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</si>
  <si>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</si>
  <si>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</si>
  <si>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</si>
  <si>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</si>
  <si>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</si>
  <si>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</si>
  <si>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</si>
  <si>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</si>
  <si>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</si>
  <si>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</si>
  <si>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</si>
  <si>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</si>
  <si>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</si>
  <si>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</si>
  <si>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</si>
  <si>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</si>
  <si>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</si>
  <si>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</si>
  <si>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</si>
  <si>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</si>
  <si>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</si>
  <si>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</si>
  <si>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</si>
  <si>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</si>
  <si>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</si>
  <si>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</si>
  <si>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</si>
  <si>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</si>
  <si>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</si>
  <si>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</si>
  <si>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</si>
  <si>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</si>
  <si>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</si>
  <si>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</si>
  <si>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</si>
  <si>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</si>
  <si>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</si>
  <si>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</si>
  <si>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</si>
  <si>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</si>
  <si>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</si>
  <si>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</si>
  <si>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</si>
  <si>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</si>
  <si>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</si>
  <si>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</si>
  <si>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</si>
  <si>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</si>
  <si>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</si>
  <si>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</si>
  <si>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</si>
  <si>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</si>
  <si>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</si>
  <si>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</si>
  <si>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</si>
  <si>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</si>
  <si>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</si>
  <si>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</si>
  <si>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</si>
  <si>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</si>
  <si>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</si>
  <si>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</si>
  <si>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</si>
  <si>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</si>
  <si>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</si>
  <si>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</si>
  <si>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</si>
  <si>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</si>
  <si>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</si>
  <si>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</si>
  <si>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</si>
  <si>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</si>
  <si>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</si>
  <si>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</si>
  <si>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</si>
  <si>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</si>
  <si>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</si>
  <si>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</si>
  <si>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</si>
  <si>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</si>
  <si>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</si>
  <si>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</si>
  <si>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</si>
  <si>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</si>
  <si>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</si>
  <si>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</si>
  <si>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</si>
  <si>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</si>
  <si>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</si>
  <si>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</si>
  <si>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</si>
  <si>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</si>
  <si>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</si>
  <si>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</si>
  <si>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</si>
  <si>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</si>
  <si>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</si>
  <si>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</si>
  <si>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</si>
  <si>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</si>
  <si>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</si>
  <si>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</si>
  <si>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</si>
  <si>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</si>
  <si>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</si>
  <si>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</si>
  <si>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</si>
  <si>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</si>
  <si>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</si>
  <si>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</si>
  <si>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</si>
  <si>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</si>
  <si>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</si>
  <si>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</si>
  <si>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</si>
  <si>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</si>
  <si>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</si>
  <si>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</si>
  <si>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</si>
  <si>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</si>
  <si>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</si>
  <si>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</si>
  <si>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</si>
  <si>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</si>
  <si>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</si>
  <si>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</si>
  <si>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</si>
  <si>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</si>
  <si>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</si>
  <si>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</si>
  <si>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</si>
  <si>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</si>
  <si>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</si>
  <si>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</si>
  <si>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</si>
  <si>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</si>
  <si>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</si>
  <si>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</si>
  <si>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</si>
  <si>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</si>
  <si>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</si>
  <si>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</si>
  <si>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</si>
  <si>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</si>
  <si>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</si>
  <si>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</si>
  <si>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</si>
  <si>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</si>
  <si>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</si>
  <si>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</si>
  <si>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</si>
  <si>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</si>
  <si>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</si>
  <si>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</si>
  <si>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</si>
  <si>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</si>
  <si>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</si>
  <si>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</si>
  <si>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</si>
  <si>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</si>
  <si>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</si>
  <si>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</si>
  <si>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</si>
  <si>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</si>
  <si>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</si>
  <si>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</si>
  <si>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</si>
  <si>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</si>
  <si>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</si>
  <si>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</si>
  <si>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</si>
  <si>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</si>
  <si>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</si>
  <si>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</si>
  <si>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</si>
  <si>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</si>
  <si>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</si>
  <si>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</si>
  <si>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</si>
  <si>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</si>
  <si>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</si>
  <si>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</si>
  <si>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</si>
  <si>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</si>
  <si>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</si>
  <si>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</si>
  <si>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</si>
  <si>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</si>
  <si>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</si>
  <si>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</si>
  <si>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</si>
  <si>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</si>
  <si>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</si>
  <si>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</si>
  <si>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</si>
  <si>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</si>
  <si>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</si>
  <si>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</si>
  <si>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</si>
  <si>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</si>
  <si>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</si>
  <si>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</si>
  <si>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</si>
  <si>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</si>
  <si>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</si>
  <si>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</si>
  <si>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</si>
  <si>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</si>
  <si>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</si>
  <si>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</si>
  <si>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</si>
  <si>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</si>
  <si>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</si>
  <si>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</si>
  <si>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</si>
  <si>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</si>
  <si>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</si>
  <si>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</si>
  <si>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</si>
  <si>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</si>
  <si>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</si>
  <si>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</si>
  <si>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</si>
  <si>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</si>
  <si>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</si>
  <si>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</si>
  <si>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</si>
  <si>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</si>
  <si>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</si>
  <si>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</si>
  <si>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</si>
  <si>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</si>
  <si>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</si>
  <si>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</si>
  <si>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</si>
  <si>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</si>
  <si>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</si>
  <si>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</si>
  <si>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</si>
  <si>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</si>
  <si>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</si>
  <si>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</si>
  <si>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</si>
  <si>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</si>
  <si>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</si>
  <si>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</si>
  <si>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</si>
  <si>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</si>
  <si>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</si>
  <si>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</si>
  <si>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</si>
  <si>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</si>
  <si>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</si>
  <si>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</si>
  <si>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</si>
  <si>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</si>
  <si>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</si>
  <si>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</si>
  <si>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</si>
  <si>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</si>
  <si>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</si>
  <si>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</si>
  <si>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</si>
  <si>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</si>
  <si>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</si>
  <si>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</si>
  <si>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</si>
  <si>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</si>
  <si>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</si>
  <si>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</si>
  <si>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</si>
  <si>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</si>
  <si>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</si>
  <si>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</si>
  <si>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</si>
  <si>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</si>
  <si>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</si>
  <si>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</si>
  <si>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</si>
  <si>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</si>
  <si>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</si>
  <si>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</si>
  <si>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</si>
  <si>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</si>
  <si>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</si>
  <si>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</si>
  <si>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</si>
  <si>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</si>
  <si>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</si>
  <si>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</si>
  <si>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</si>
  <si>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</si>
  <si>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</si>
  <si>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</si>
  <si>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</si>
  <si>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</si>
  <si>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</si>
  <si>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</si>
  <si>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</si>
  <si>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</si>
  <si>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</si>
  <si>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</si>
  <si>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</si>
  <si>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</si>
  <si>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</si>
  <si>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</si>
  <si>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</si>
  <si>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</si>
  <si>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</si>
  <si>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</si>
  <si>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</si>
  <si>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</si>
  <si>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</si>
  <si>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</si>
  <si>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</si>
  <si>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</si>
  <si>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</si>
  <si>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</si>
  <si>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</si>
  <si>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</si>
  <si>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</si>
  <si>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</si>
  <si>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</si>
  <si>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</si>
  <si>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</si>
  <si>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</si>
  <si>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</si>
  <si>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</si>
  <si>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</si>
  <si>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</si>
  <si>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</si>
  <si>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</si>
  <si>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</si>
  <si>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</si>
  <si>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</si>
  <si>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</si>
  <si>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</si>
  <si>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</si>
  <si>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</si>
  <si>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</si>
  <si>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</si>
  <si>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</si>
  <si>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</si>
  <si>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</si>
  <si>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</si>
  <si>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</si>
  <si>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</si>
  <si>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</si>
  <si>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</si>
  <si>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</si>
  <si>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</si>
  <si>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</si>
  <si>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</si>
  <si>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</si>
  <si>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</si>
  <si>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</si>
  <si>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</si>
  <si>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</si>
  <si>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</si>
  <si>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</si>
  <si>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</si>
  <si>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</si>
  <si>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</si>
  <si>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</si>
  <si>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</si>
  <si>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</si>
  <si>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</si>
  <si>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</si>
  <si>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</si>
  <si>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</si>
  <si>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</si>
  <si>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</si>
  <si>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</si>
  <si>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</si>
  <si>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</si>
  <si>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</si>
  <si>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</si>
  <si>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</si>
  <si>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</si>
  <si>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</si>
  <si>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</si>
  <si>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</si>
  <si>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</si>
  <si>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</si>
  <si>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</si>
  <si>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</si>
  <si>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</si>
  <si>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</si>
  <si>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</si>
  <si>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</si>
  <si>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</si>
  <si>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</si>
  <si>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</si>
  <si>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</si>
  <si>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</si>
  <si>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</si>
  <si>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</si>
  <si>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</si>
  <si>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</si>
  <si>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</si>
  <si>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</si>
  <si>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</si>
  <si>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</si>
  <si>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</si>
  <si>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</si>
  <si>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</si>
  <si>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</si>
  <si>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</si>
  <si>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</si>
  <si>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</si>
  <si>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</si>
  <si>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</si>
  <si>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</si>
  <si>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</si>
  <si>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</si>
  <si>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</si>
  <si>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</si>
  <si>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</si>
  <si>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</si>
  <si>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</si>
  <si>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</si>
  <si>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</si>
  <si>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</si>
  <si>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</si>
  <si>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</si>
  <si>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</si>
  <si>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</si>
  <si>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</si>
  <si>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</si>
  <si>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</si>
  <si>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</si>
  <si>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</si>
  <si>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</si>
  <si>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</si>
  <si>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</si>
  <si>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</si>
  <si>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</si>
  <si>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</si>
  <si>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</si>
  <si>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</si>
  <si>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</si>
  <si>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</si>
  <si>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</si>
  <si>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</si>
  <si>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</si>
  <si>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</si>
  <si>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</si>
  <si>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</si>
  <si>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</si>
  <si>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</si>
  <si>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</si>
  <si>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</si>
  <si>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</si>
  <si>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</si>
  <si>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</si>
  <si>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</si>
  <si>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</si>
  <si>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</si>
  <si>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</si>
  <si>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</si>
  <si>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</si>
  <si>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</si>
  <si>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</si>
  <si>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</si>
  <si>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</si>
  <si>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</si>
  <si>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</si>
  <si>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</si>
  <si>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</si>
  <si>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</si>
  <si>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</si>
  <si>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</si>
  <si>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</si>
  <si>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</si>
  <si>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</si>
  <si>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</si>
  <si>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</si>
  <si>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</si>
  <si>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</si>
  <si>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</si>
  <si>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</si>
  <si>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</si>
  <si>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</si>
  <si>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</si>
  <si>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</si>
  <si>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</si>
  <si>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</si>
  <si>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</si>
  <si>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</si>
  <si>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</si>
  <si>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</si>
  <si>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</si>
  <si>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</si>
  <si>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</si>
  <si>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</si>
  <si>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</si>
  <si>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</si>
  <si>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</si>
  <si>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</si>
  <si>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</si>
  <si>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</si>
  <si>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</si>
  <si>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</si>
  <si>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</si>
  <si>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</si>
  <si>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</si>
  <si>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</si>
  <si>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</si>
  <si>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</si>
  <si>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</si>
  <si>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</si>
  <si>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</si>
  <si>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</si>
  <si>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</si>
  <si>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</si>
  <si>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</si>
  <si>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</si>
  <si>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</si>
  <si>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</si>
  <si>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</si>
  <si>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</si>
  <si>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</si>
  <si>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</si>
  <si>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</si>
  <si>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</si>
  <si>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</si>
  <si>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</si>
  <si>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</si>
  <si>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</si>
  <si>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</si>
  <si>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</si>
  <si>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</si>
  <si>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</si>
  <si>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</si>
  <si>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</si>
  <si>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</si>
  <si>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</si>
  <si>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</si>
  <si>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</si>
  <si>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</si>
  <si>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</si>
  <si>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</si>
  <si>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</si>
  <si>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</si>
  <si>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</si>
  <si>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</si>
  <si>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</si>
  <si>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</si>
  <si>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</si>
  <si>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</si>
  <si>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</si>
  <si>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</si>
  <si>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</si>
  <si>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</si>
  <si>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</si>
  <si>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</si>
  <si>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</si>
  <si>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</si>
  <si>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</si>
  <si>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</si>
  <si>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</si>
  <si>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</si>
  <si>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</si>
  <si>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</si>
  <si>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</si>
  <si>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</si>
  <si>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</si>
  <si>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</si>
  <si>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</si>
  <si>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</si>
  <si>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</si>
  <si>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</si>
  <si>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</si>
  <si>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</si>
  <si>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</si>
  <si>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</si>
  <si>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</si>
  <si>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</si>
  <si>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</si>
  <si>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</si>
  <si>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</si>
  <si>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</si>
  <si>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</si>
  <si>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</si>
  <si>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</si>
  <si>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</si>
  <si>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</si>
  <si>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</si>
  <si>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</si>
  <si>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</si>
  <si>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</si>
  <si>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</si>
  <si>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</si>
  <si>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</si>
  <si>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</si>
  <si>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</si>
  <si>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</si>
  <si>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</si>
  <si>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</si>
  <si>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</si>
  <si>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</si>
  <si>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</si>
  <si>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</si>
  <si>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</si>
  <si>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</si>
  <si>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</si>
  <si>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</si>
  <si>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</si>
  <si>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</si>
  <si>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</si>
  <si>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</si>
  <si>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</si>
  <si>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</si>
  <si>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</si>
  <si>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</si>
  <si>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</si>
  <si>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</si>
  <si>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</si>
  <si>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</si>
  <si>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</si>
  <si>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</si>
  <si>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</si>
  <si>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</si>
  <si>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</si>
  <si>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</si>
  <si>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</si>
  <si>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</si>
  <si>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</si>
  <si>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</si>
  <si>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</si>
  <si>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</si>
  <si>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</si>
  <si>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</si>
  <si>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</si>
  <si>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</si>
  <si>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</si>
  <si>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</si>
  <si>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</si>
  <si>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</si>
  <si>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</si>
  <si>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</si>
  <si>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</si>
  <si>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</si>
  <si>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</si>
  <si>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</si>
  <si>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</si>
  <si>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</si>
  <si>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</si>
  <si>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</si>
  <si>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</si>
  <si>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</si>
  <si>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</si>
  <si>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</si>
  <si>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</si>
  <si>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</si>
  <si>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</si>
  <si>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</si>
  <si>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</si>
  <si>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</si>
  <si>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</si>
  <si>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</si>
  <si>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</si>
  <si>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</si>
  <si>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</si>
  <si>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</si>
  <si>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</si>
  <si>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</si>
  <si>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</si>
  <si>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</si>
  <si>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</si>
  <si>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</si>
  <si>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</si>
  <si>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</si>
  <si>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</si>
  <si>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</si>
  <si>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</si>
  <si>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</si>
  <si>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</si>
  <si>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</si>
  <si>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</si>
  <si>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</si>
  <si>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</si>
  <si>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</si>
  <si>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</si>
  <si>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</si>
  <si>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</si>
  <si>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</si>
  <si>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</si>
  <si>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</si>
  <si>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</si>
  <si>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</si>
  <si>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</si>
  <si>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</si>
  <si>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</si>
  <si>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</si>
  <si>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</si>
  <si>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</si>
  <si>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</si>
  <si>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</si>
  <si>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</si>
  <si>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</si>
  <si>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</si>
  <si>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</si>
  <si>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</si>
  <si>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</si>
  <si>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</si>
  <si>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</si>
  <si>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</si>
  <si>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</si>
  <si>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</si>
  <si>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</si>
  <si>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</si>
  <si>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</si>
  <si>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</si>
  <si>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</si>
  <si>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</si>
  <si>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</si>
  <si>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</si>
  <si>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</si>
  <si>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</si>
  <si>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</si>
  <si>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</si>
  <si>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</si>
  <si>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</si>
  <si>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</si>
  <si>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</si>
  <si>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</si>
  <si>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</si>
  <si>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</si>
  <si>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</si>
  <si>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</si>
  <si>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</si>
  <si>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</si>
  <si>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</si>
  <si>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</si>
  <si>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</si>
  <si>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</si>
  <si>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</si>
  <si>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</si>
  <si>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</si>
  <si>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</si>
  <si>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</si>
  <si>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</si>
  <si>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</si>
  <si>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</si>
  <si>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</si>
  <si>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</si>
  <si>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</si>
  <si>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</si>
  <si>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</si>
  <si>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</si>
  <si>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</si>
  <si>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</si>
  <si>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</si>
  <si>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</si>
  <si>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</si>
  <si>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</si>
  <si>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</si>
  <si>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</si>
  <si>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</si>
  <si>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</si>
  <si>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</si>
  <si>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</si>
  <si>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</si>
  <si>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</si>
  <si>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</si>
  <si>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</si>
  <si>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</si>
  <si>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</si>
  <si>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</si>
  <si>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</si>
  <si>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</si>
  <si>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</si>
  <si>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</si>
  <si>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</si>
  <si>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</si>
  <si>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</si>
  <si>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</si>
  <si>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</si>
  <si>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</si>
  <si>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</si>
  <si>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</si>
  <si>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</si>
  <si>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</si>
  <si>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</si>
  <si>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</si>
  <si>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</si>
  <si>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</si>
  <si>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</si>
  <si>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</si>
  <si>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</si>
  <si>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</si>
  <si>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</si>
  <si>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</si>
  <si>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</si>
  <si>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</si>
  <si>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</si>
  <si>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</si>
  <si>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</si>
  <si>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</si>
  <si>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</si>
  <si>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</si>
  <si>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</si>
  <si>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</si>
  <si>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</si>
  <si>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</si>
  <si>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</si>
  <si>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</si>
  <si>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</si>
  <si>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</si>
  <si>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</si>
  <si>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</si>
  <si>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</si>
  <si>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</si>
  <si>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</si>
  <si>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</si>
  <si>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</si>
  <si>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</si>
  <si>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</si>
  <si>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</si>
  <si>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</si>
  <si>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</si>
  <si>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</si>
  <si>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</si>
  <si>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</si>
  <si>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</si>
  <si>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</si>
  <si>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</si>
  <si>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</si>
  <si>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</si>
  <si>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</si>
  <si>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</si>
  <si>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</si>
  <si>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</si>
  <si>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</si>
  <si>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</si>
  <si>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</si>
  <si>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</si>
  <si>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</si>
  <si>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</si>
  <si>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</si>
  <si>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</si>
  <si>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</si>
  <si>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</si>
  <si>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</si>
  <si>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</si>
  <si>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</si>
  <si>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</si>
  <si>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</si>
  <si>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</si>
  <si>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</si>
  <si>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</si>
  <si>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</si>
  <si>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</si>
  <si>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</si>
  <si>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</si>
  <si>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</si>
  <si>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</si>
  <si>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</si>
  <si>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</si>
  <si>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</si>
  <si>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</si>
  <si>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</si>
  <si>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</si>
  <si>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</si>
  <si>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</si>
  <si>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</si>
  <si>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</si>
  <si>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</si>
  <si>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</si>
  <si>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</si>
  <si>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</si>
  <si>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</si>
  <si>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</si>
  <si>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</si>
  <si>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</si>
  <si>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</si>
  <si>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</si>
  <si>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</si>
  <si>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</si>
  <si>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</si>
  <si>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</si>
  <si>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</si>
  <si>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</si>
  <si>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</si>
  <si>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</si>
  <si>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</si>
  <si>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</si>
  <si>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</si>
  <si>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</si>
  <si>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</si>
  <si>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</si>
  <si>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</si>
  <si>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</si>
  <si>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</si>
  <si>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</si>
  <si>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</si>
  <si>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</si>
  <si>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</si>
  <si>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</si>
  <si>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</si>
  <si>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</si>
  <si>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</si>
  <si>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</si>
  <si>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</si>
  <si>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</si>
  <si>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</si>
  <si>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</si>
  <si>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</si>
  <si>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</si>
  <si>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</si>
  <si>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</si>
  <si>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</si>
  <si>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</si>
  <si>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</si>
  <si>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</si>
  <si>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</si>
  <si>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</si>
  <si>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</si>
  <si>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</si>
  <si>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</si>
  <si>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</si>
  <si>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</si>
  <si>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</si>
  <si>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</si>
  <si>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</si>
  <si>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</si>
  <si>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</si>
  <si>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</si>
  <si>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</si>
  <si>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</si>
  <si>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</si>
  <si>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</si>
  <si>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</si>
  <si>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</si>
  <si>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</si>
  <si>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</si>
  <si>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</si>
  <si>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</si>
  <si>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</si>
  <si>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</si>
  <si>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</si>
  <si>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</si>
  <si>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</si>
  <si>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</si>
  <si>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</si>
  <si>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</si>
  <si>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</si>
  <si>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</si>
  <si>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</si>
  <si>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</si>
  <si>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</si>
  <si>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</si>
  <si>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</si>
  <si>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</si>
  <si>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</si>
  <si>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</si>
  <si>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</si>
  <si>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</si>
  <si>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</si>
  <si>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</si>
  <si>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</si>
  <si>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</si>
  <si>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</si>
  <si>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</si>
  <si>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</si>
  <si>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</si>
  <si>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</si>
  <si>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</si>
  <si>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</si>
  <si>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</si>
  <si>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</si>
  <si>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</si>
  <si>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</si>
  <si>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</si>
  <si>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</si>
  <si>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</si>
  <si>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</si>
  <si>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</si>
  <si>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</si>
  <si>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</si>
  <si>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</si>
  <si>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</si>
  <si>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</si>
  <si>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</si>
  <si>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</si>
  <si>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</si>
  <si>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</si>
  <si>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</si>
  <si>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</si>
  <si>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</si>
  <si>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</si>
  <si>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</si>
  <si>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</si>
  <si>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</si>
  <si>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</si>
  <si>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</si>
  <si>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</si>
  <si>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</si>
  <si>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</si>
  <si>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</si>
  <si>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</si>
  <si>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</si>
  <si>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</si>
  <si>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</si>
  <si>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</si>
  <si>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</si>
  <si>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</si>
  <si>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</si>
  <si>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</si>
  <si>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</si>
  <si>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</si>
  <si>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</si>
  <si>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</si>
  <si>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</si>
  <si>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</si>
  <si>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</si>
  <si>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</si>
  <si>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</si>
  <si>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</si>
  <si>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</si>
  <si>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</si>
  <si>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</si>
  <si>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</si>
  <si>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</si>
  <si>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</si>
  <si>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</si>
  <si>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</si>
  <si>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</si>
  <si>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</si>
  <si>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</si>
  <si>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</si>
  <si>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</si>
  <si>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</si>
  <si>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</si>
  <si>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</si>
  <si>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</si>
  <si>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</si>
  <si>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</si>
  <si>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</si>
  <si>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</si>
  <si>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</si>
  <si>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</si>
  <si>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</si>
  <si>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</si>
  <si>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</si>
  <si>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</si>
  <si>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</si>
  <si>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</si>
  <si>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</si>
  <si>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</si>
  <si>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</si>
  <si>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</si>
  <si>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</si>
  <si>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</si>
  <si>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</si>
  <si>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</si>
  <si>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</si>
  <si>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</si>
  <si>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</si>
  <si>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</si>
  <si>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</si>
  <si>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</si>
  <si>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</si>
  <si>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</si>
  <si>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</si>
  <si>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</si>
  <si>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</si>
  <si>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</si>
  <si>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</si>
  <si>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</si>
  <si>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</si>
  <si>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</si>
  <si>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</si>
  <si>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</si>
  <si>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</si>
  <si>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</si>
  <si>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</si>
  <si>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</si>
  <si>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</si>
  <si>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</si>
  <si>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</si>
  <si>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</si>
  <si>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</si>
  <si>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</si>
  <si>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</si>
  <si>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</si>
  <si>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</si>
  <si>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</si>
  <si>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</si>
  <si>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</si>
  <si>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</si>
  <si>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</si>
  <si>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</si>
  <si>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</si>
  <si>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</si>
  <si>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</si>
  <si>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</si>
  <si>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</si>
  <si>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</si>
  <si>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</si>
  <si>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</si>
  <si>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</si>
  <si>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</si>
  <si>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</si>
  <si>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</si>
  <si>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</si>
  <si>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</si>
  <si>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</si>
  <si>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</si>
  <si>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</si>
  <si>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</si>
  <si>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</si>
  <si>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</si>
  <si>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</si>
  <si>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</si>
  <si>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</si>
  <si>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</si>
  <si>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</si>
  <si>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</si>
  <si>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</si>
  <si>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</si>
  <si>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</si>
  <si>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</si>
  <si>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</si>
  <si>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</si>
  <si>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</si>
  <si>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</si>
  <si>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</si>
  <si>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</si>
  <si>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</si>
  <si>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</si>
  <si>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</si>
  <si>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</si>
  <si>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</si>
  <si>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</si>
  <si>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</si>
  <si>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</si>
  <si>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</si>
  <si>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</si>
  <si>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</si>
  <si>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</si>
  <si>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</si>
  <si>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</si>
  <si>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</si>
  <si>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</si>
  <si>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</si>
  <si>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</si>
  <si>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</si>
  <si>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</si>
  <si>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</si>
  <si>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</si>
  <si>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</si>
  <si>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</si>
  <si>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</si>
  <si>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</si>
  <si>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</si>
  <si>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</si>
  <si>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</si>
  <si>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</si>
  <si>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</si>
  <si>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</si>
  <si>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</si>
  <si>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</si>
  <si>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</si>
  <si>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</si>
  <si>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</si>
  <si>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</si>
  <si>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</si>
  <si>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</si>
  <si>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</si>
  <si>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</si>
  <si>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</si>
  <si>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</si>
  <si>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</si>
  <si>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</si>
  <si>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</si>
  <si>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</si>
  <si>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</si>
  <si>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</si>
  <si>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</si>
  <si>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</si>
  <si>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</si>
  <si>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</si>
  <si>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</si>
  <si>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</si>
  <si>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</si>
  <si>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</si>
  <si>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</si>
  <si>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</si>
  <si>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</si>
  <si>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</si>
  <si>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</si>
  <si>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</si>
  <si>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</si>
  <si>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</si>
  <si>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</si>
  <si>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</si>
  <si>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</si>
  <si>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</si>
  <si>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</si>
  <si>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</si>
  <si>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</si>
  <si>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</si>
  <si>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</si>
  <si>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</si>
  <si>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</si>
  <si>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</si>
  <si>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</si>
  <si>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</si>
  <si>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</si>
  <si>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</si>
  <si>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</si>
  <si>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</si>
  <si>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</si>
  <si>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</si>
  <si>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</si>
  <si>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</si>
  <si>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</si>
  <si>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</si>
  <si>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</si>
  <si>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</si>
  <si>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</si>
  <si>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</si>
  <si>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</si>
  <si>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</si>
  <si>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</si>
  <si>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</si>
  <si>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</si>
  <si>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</si>
  <si>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</si>
  <si>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</si>
  <si>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</si>
  <si>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</si>
  <si>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</si>
  <si>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</si>
  <si>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</si>
  <si>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</si>
  <si>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</si>
  <si>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</si>
  <si>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</si>
  <si>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</si>
  <si>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</si>
  <si>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</si>
  <si>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</si>
  <si>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</si>
  <si>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</si>
  <si>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</si>
  <si>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</si>
  <si>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</si>
  <si>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</si>
  <si>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</si>
  <si>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</si>
  <si>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</si>
  <si>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</si>
  <si>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</si>
  <si>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</si>
  <si>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</si>
  <si>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</si>
  <si>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</si>
  <si>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</si>
  <si>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</si>
  <si>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</si>
  <si>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</si>
  <si>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</si>
  <si>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</si>
  <si>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</si>
  <si>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</si>
  <si>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</si>
  <si>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</si>
  <si>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</si>
  <si>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</si>
  <si>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</si>
  <si>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</si>
  <si>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</si>
  <si>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</si>
  <si>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</si>
  <si>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</si>
  <si>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</si>
  <si>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</si>
  <si>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</si>
  <si>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</si>
  <si>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</si>
  <si>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</si>
  <si>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</si>
  <si>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</si>
  <si>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</si>
  <si>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</si>
  <si>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</si>
  <si>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</si>
  <si>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</si>
  <si>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</si>
  <si>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</si>
  <si>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</si>
  <si>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</si>
  <si>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</si>
  <si>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</si>
  <si>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</si>
  <si>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</si>
  <si>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</si>
  <si>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</si>
  <si>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</si>
  <si>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</si>
  <si>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</si>
  <si>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</si>
  <si>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</si>
  <si>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</si>
  <si>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</si>
  <si>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</si>
  <si>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</si>
  <si>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</si>
  <si>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</si>
  <si>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</si>
  <si>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</si>
  <si>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</si>
  <si>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</si>
  <si>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</si>
  <si>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</si>
  <si>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</si>
  <si>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</si>
  <si>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</si>
  <si>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</si>
  <si>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</si>
  <si>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</si>
  <si>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</si>
  <si>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</si>
  <si>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</si>
  <si>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</si>
  <si>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</si>
  <si>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</si>
  <si>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</si>
  <si>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</si>
  <si>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</si>
  <si>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</si>
  <si>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</si>
  <si>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</si>
  <si>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</si>
  <si>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</si>
  <si>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</si>
  <si>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</si>
  <si>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</si>
  <si>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</si>
  <si>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</si>
  <si>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</si>
  <si>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</si>
  <si>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</si>
  <si>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</si>
  <si>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</si>
  <si>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</si>
  <si>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</si>
  <si>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</si>
  <si>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</si>
  <si>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</si>
  <si>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</si>
  <si>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</si>
  <si>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</si>
  <si>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</si>
  <si>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</si>
  <si>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</si>
  <si>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</si>
  <si>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</si>
  <si>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</si>
  <si>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</si>
  <si>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</si>
  <si>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</si>
  <si>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</si>
  <si>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</si>
  <si>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</si>
  <si>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</si>
  <si>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</si>
  <si>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</si>
  <si>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</si>
  <si>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</si>
  <si>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</si>
  <si>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</si>
  <si>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</si>
  <si>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</si>
  <si>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</si>
  <si>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</si>
  <si>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</si>
  <si>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</si>
  <si>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</si>
  <si>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</si>
  <si>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</si>
  <si>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</si>
  <si>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</si>
  <si>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</si>
  <si>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</si>
  <si>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</si>
  <si>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</si>
  <si>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</si>
  <si>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</si>
  <si>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</si>
  <si>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</si>
  <si>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</si>
  <si>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</si>
  <si>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</si>
  <si>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</si>
  <si>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</si>
  <si>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</si>
  <si>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</si>
  <si>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</si>
  <si>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</si>
  <si>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</si>
  <si>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</si>
  <si>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</si>
  <si>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</si>
  <si>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</si>
  <si>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</si>
  <si>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</si>
  <si>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</si>
  <si>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</si>
  <si>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</si>
  <si>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</si>
  <si>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</si>
  <si>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</si>
  <si>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</si>
  <si>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</si>
  <si>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</si>
  <si>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</si>
  <si>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</si>
  <si>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</si>
  <si>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</si>
  <si>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</si>
  <si>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</si>
  <si>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</si>
  <si>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</si>
  <si>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</si>
  <si>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</si>
  <si>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</si>
  <si>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</si>
  <si>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</si>
  <si>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</si>
  <si>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</si>
  <si>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</si>
  <si>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</si>
  <si>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</si>
  <si>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</si>
  <si>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</si>
  <si>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</si>
  <si>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</si>
  <si>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</si>
  <si>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</si>
  <si>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</si>
  <si>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</si>
  <si>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</si>
  <si>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</si>
  <si>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</si>
  <si>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</si>
  <si>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</si>
  <si>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</si>
  <si>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</si>
  <si>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</si>
  <si>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</si>
  <si>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</si>
  <si>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</si>
  <si>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</si>
  <si>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</si>
  <si>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</si>
  <si>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</si>
  <si>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</si>
  <si>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</si>
  <si>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</si>
  <si>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</si>
  <si>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</si>
  <si>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</si>
  <si>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</si>
  <si>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</si>
  <si>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</si>
  <si>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</si>
  <si>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</si>
  <si>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</si>
  <si>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</si>
  <si>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</si>
  <si>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</si>
  <si>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</si>
  <si>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</si>
  <si>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</si>
  <si>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</si>
  <si>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</si>
  <si>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</si>
  <si>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</si>
  <si>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</si>
  <si>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</si>
  <si>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</si>
  <si>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</si>
  <si>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</si>
  <si>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</si>
  <si>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</si>
  <si>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</si>
  <si>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</si>
  <si>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</si>
  <si>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</si>
  <si>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</si>
  <si>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</si>
  <si>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</si>
  <si>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</si>
  <si>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</si>
  <si>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</si>
  <si>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</si>
  <si>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</si>
  <si>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</si>
  <si>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</si>
  <si>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</si>
  <si>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</si>
  <si>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</si>
  <si>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</si>
  <si>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</si>
  <si>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</si>
  <si>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</si>
  <si>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</si>
  <si>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</si>
  <si>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</si>
  <si>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</si>
  <si>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</si>
  <si>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</si>
  <si>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</si>
  <si>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</si>
  <si>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</si>
  <si>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</si>
  <si>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</si>
  <si>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</si>
  <si>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</si>
  <si>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</si>
  <si>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</si>
  <si>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</si>
  <si>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</si>
  <si>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</si>
  <si>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</si>
  <si>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</si>
  <si>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</si>
  <si>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</si>
  <si>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</si>
  <si>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</si>
  <si>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</si>
  <si>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</si>
  <si>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</si>
  <si>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</si>
  <si>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</si>
  <si>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</si>
  <si>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</si>
  <si>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</si>
  <si>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</si>
  <si>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</si>
  <si>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</si>
  <si>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</si>
  <si>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</si>
  <si>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</si>
  <si>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</si>
  <si>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</si>
  <si>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</si>
  <si>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</si>
  <si>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</si>
  <si>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</si>
  <si>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</si>
  <si>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</si>
  <si>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</si>
  <si>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</si>
  <si>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</si>
  <si>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</si>
  <si>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</si>
  <si>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</si>
  <si>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</si>
  <si>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</si>
  <si>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</si>
  <si>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</si>
  <si>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</si>
  <si>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</si>
  <si>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</si>
  <si>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</si>
  <si>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</si>
  <si>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</si>
  <si>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</si>
  <si>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</si>
  <si>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</si>
  <si>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</si>
  <si>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</si>
  <si>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</si>
  <si>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</si>
  <si>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</si>
  <si>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</si>
  <si>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</si>
  <si>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</si>
  <si>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</si>
  <si>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</si>
  <si>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</si>
  <si>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</si>
  <si>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</si>
  <si>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</si>
  <si>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</si>
  <si>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</si>
  <si>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</si>
  <si>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</si>
  <si>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</si>
  <si>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</si>
  <si>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</si>
  <si>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</si>
  <si>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</si>
  <si>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</si>
  <si>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</si>
  <si>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</si>
  <si>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</si>
  <si>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</si>
  <si>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</si>
  <si>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</si>
  <si>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</si>
  <si>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</si>
  <si>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</si>
  <si>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</si>
  <si>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</si>
  <si>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</si>
  <si>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</si>
  <si>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</si>
  <si>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</si>
  <si>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</si>
  <si>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</si>
  <si>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</si>
  <si>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</si>
  <si>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</si>
  <si>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</si>
  <si>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</si>
  <si>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</si>
  <si>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</si>
  <si>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</si>
  <si>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</si>
  <si>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</si>
  <si>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</si>
  <si>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</si>
  <si>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</si>
  <si>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</si>
  <si>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</si>
  <si>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</si>
  <si>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</si>
  <si>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</si>
  <si>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</si>
  <si>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</si>
  <si>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</si>
  <si>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</si>
  <si>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</si>
  <si>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</si>
  <si>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</si>
  <si>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</si>
  <si>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</si>
  <si>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</si>
  <si>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</si>
  <si>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</si>
  <si>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</si>
  <si>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</si>
  <si>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</si>
  <si>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</si>
  <si>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</si>
  <si>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</si>
  <si>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</si>
  <si>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</si>
  <si>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</si>
  <si>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</si>
  <si>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</si>
  <si>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</si>
  <si>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</si>
  <si>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</si>
  <si>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</si>
  <si>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</si>
  <si>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</si>
  <si>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</si>
  <si>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</si>
  <si>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</si>
  <si>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</si>
  <si>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</si>
  <si>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</si>
  <si>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</si>
  <si>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</si>
  <si>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</si>
  <si>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</si>
  <si>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</si>
  <si>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</si>
  <si>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</si>
  <si>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</si>
  <si>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</si>
  <si>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</si>
  <si>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</si>
  <si>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</si>
  <si>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</si>
  <si>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</si>
  <si>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</si>
  <si>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</si>
  <si>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</si>
  <si>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</si>
  <si>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</si>
  <si>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</si>
  <si>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</si>
  <si>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</si>
  <si>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</si>
  <si>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</si>
  <si>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</si>
  <si>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</si>
  <si>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</si>
  <si>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</si>
  <si>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</si>
  <si>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</si>
  <si>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</si>
  <si>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</si>
  <si>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</si>
  <si>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</si>
  <si>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</si>
  <si>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</si>
  <si>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</si>
  <si>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</si>
  <si>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</si>
  <si>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</si>
  <si>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</si>
  <si>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</si>
  <si>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</si>
  <si>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</si>
  <si>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</si>
  <si>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</si>
  <si>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</si>
  <si>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</si>
  <si>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</si>
  <si>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</si>
  <si>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</si>
  <si>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</si>
  <si>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</si>
  <si>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</si>
  <si>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</si>
  <si>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</si>
  <si>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</si>
  <si>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</si>
  <si>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</si>
  <si>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</si>
  <si>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</si>
  <si>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</si>
  <si>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</si>
  <si>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</si>
  <si>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</si>
  <si>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</si>
  <si>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</si>
  <si>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</si>
  <si>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</si>
  <si>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</si>
  <si>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</si>
  <si>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</si>
  <si>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</si>
  <si>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</si>
  <si>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</si>
  <si>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</si>
  <si>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</si>
  <si>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</si>
  <si>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</si>
  <si>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</si>
  <si>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</si>
  <si>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</si>
  <si>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</si>
  <si>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</si>
  <si>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</si>
  <si>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</si>
  <si>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</si>
  <si>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</si>
  <si>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</si>
  <si>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</si>
  <si>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</si>
  <si>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</si>
  <si>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</si>
  <si>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</si>
  <si>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</si>
  <si>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</si>
  <si>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</si>
  <si>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</si>
  <si>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</si>
  <si>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</si>
  <si>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</si>
  <si>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</si>
  <si>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</si>
  <si>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</si>
  <si>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</si>
  <si>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</si>
  <si>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</si>
  <si>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</si>
  <si>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</si>
  <si>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</si>
  <si>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</si>
  <si>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</si>
  <si>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</si>
  <si>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</si>
  <si>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</si>
  <si>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</si>
  <si>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</si>
  <si>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</si>
  <si>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</si>
  <si>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</si>
  <si>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</si>
  <si>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</si>
  <si>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</si>
  <si>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</si>
  <si>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</si>
  <si>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</si>
  <si>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</si>
  <si>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</si>
  <si>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</si>
  <si>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</si>
  <si>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</si>
  <si>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</si>
  <si>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</si>
  <si>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</si>
  <si>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</si>
  <si>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</si>
  <si>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</si>
  <si>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</si>
  <si>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</si>
  <si>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</si>
  <si>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</si>
  <si>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</si>
  <si>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</si>
  <si>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</si>
  <si>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</si>
  <si>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</si>
  <si>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</si>
  <si>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</si>
  <si>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</si>
  <si>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</si>
  <si>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</si>
  <si>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</si>
  <si>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</si>
  <si>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</si>
  <si>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</si>
  <si>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</si>
  <si>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</si>
  <si>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</si>
  <si>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</si>
  <si>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</si>
  <si>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</si>
  <si>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</si>
  <si>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</si>
  <si>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</si>
  <si>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</si>
  <si>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</si>
  <si>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</si>
  <si>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</si>
  <si>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</si>
  <si>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</si>
  <si>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</si>
  <si>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</si>
  <si>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</si>
  <si>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</si>
  <si>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</si>
  <si>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</si>
  <si>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</si>
  <si>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</si>
  <si>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</si>
  <si>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</si>
  <si>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</si>
  <si>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</si>
  <si>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</si>
  <si>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</si>
  <si>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</si>
  <si>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</si>
  <si>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</si>
  <si>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</si>
  <si>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</si>
  <si>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</si>
  <si>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</si>
  <si>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</si>
  <si>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</si>
  <si>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</si>
  <si>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</si>
  <si>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</si>
  <si>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</si>
  <si>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</si>
  <si>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</si>
  <si>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</si>
  <si>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</si>
  <si>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</si>
  <si>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</si>
  <si>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</si>
  <si>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</si>
  <si>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</si>
  <si>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</si>
  <si>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</si>
  <si>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</si>
  <si>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</si>
  <si>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</si>
  <si>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</si>
  <si>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</si>
  <si>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</si>
  <si>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</si>
  <si>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</si>
  <si>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</si>
  <si>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</si>
  <si>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</si>
  <si>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</si>
  <si>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</si>
  <si>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</si>
  <si>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</si>
  <si>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</si>
  <si>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</si>
  <si>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</si>
  <si>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</si>
  <si>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</si>
  <si>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</si>
  <si>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</si>
  <si>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</si>
  <si>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</si>
  <si>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</si>
  <si>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</si>
  <si>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</si>
  <si>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</si>
  <si>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</si>
  <si>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</si>
  <si>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</si>
  <si>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</si>
  <si>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</si>
  <si>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</si>
  <si>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</si>
  <si>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</si>
  <si>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</si>
  <si>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</si>
  <si>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</si>
  <si>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</si>
  <si>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</si>
  <si>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</si>
  <si>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</si>
  <si>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</si>
  <si>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</si>
  <si>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</si>
  <si>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</si>
  <si>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</si>
  <si>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</si>
  <si>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</si>
  <si>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</si>
  <si>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</si>
  <si>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</si>
  <si>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</si>
  <si>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</si>
  <si>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</si>
  <si>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</si>
  <si>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</si>
  <si>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</si>
  <si>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</si>
  <si>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</si>
  <si>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</si>
  <si>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</si>
  <si>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</si>
  <si>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</si>
  <si>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</si>
  <si>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</si>
  <si>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</si>
  <si>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</si>
  <si>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</si>
  <si>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</si>
  <si>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</si>
  <si>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</si>
  <si>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</si>
  <si>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</si>
  <si>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</si>
  <si>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</si>
  <si>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</si>
  <si>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</si>
  <si>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</si>
  <si>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</si>
  <si>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</si>
  <si>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</si>
  <si>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</si>
  <si>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</si>
  <si>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</si>
  <si>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</si>
  <si>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</si>
  <si>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</si>
  <si>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</si>
  <si>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</si>
  <si>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</si>
  <si>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</si>
  <si>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</si>
  <si>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</si>
  <si>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</si>
  <si>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</si>
  <si>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</si>
  <si>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</si>
  <si>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</si>
  <si>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</si>
  <si>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</si>
  <si>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</si>
  <si>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</si>
  <si>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</si>
  <si>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</si>
  <si>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</si>
  <si>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</si>
  <si>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</si>
  <si>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</si>
  <si>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</si>
  <si>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</si>
  <si>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</si>
  <si>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</si>
  <si>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</si>
  <si>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</si>
  <si>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</si>
  <si>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</si>
  <si>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</si>
  <si>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</si>
  <si>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</si>
  <si>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</si>
  <si>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</si>
  <si>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</si>
  <si>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</si>
  <si>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</si>
  <si>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</si>
  <si>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</si>
  <si>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</si>
  <si>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</si>
  <si>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</si>
  <si>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</si>
  <si>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</si>
  <si>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</si>
  <si>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</si>
  <si>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</si>
  <si>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</si>
  <si>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</si>
  <si>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</si>
  <si>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</si>
  <si>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</si>
  <si>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</si>
  <si>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</si>
  <si>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</si>
  <si>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</si>
  <si>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</si>
  <si>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</si>
  <si>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</si>
  <si>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</si>
  <si>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</si>
  <si>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</si>
  <si>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</si>
  <si>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</si>
  <si>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</si>
  <si>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</si>
  <si>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</si>
  <si>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</si>
  <si>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</si>
  <si>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</si>
  <si>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</si>
  <si>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</si>
  <si>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</si>
  <si>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</si>
  <si>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</si>
  <si>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</si>
  <si>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</si>
  <si>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</si>
  <si>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</si>
  <si>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</si>
  <si>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</si>
  <si>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</si>
  <si>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</si>
  <si>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</si>
  <si>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</si>
  <si>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</si>
  <si>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</si>
  <si>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</si>
  <si>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</si>
  <si>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</si>
  <si>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</si>
  <si>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</si>
  <si>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</si>
  <si>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</si>
  <si>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</si>
  <si>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</si>
  <si>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</si>
  <si>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</si>
  <si>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</si>
  <si>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</si>
  <si>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</si>
  <si>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</si>
  <si>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</si>
  <si>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</si>
  <si>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</si>
  <si>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</si>
  <si>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</si>
  <si>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</si>
  <si>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</si>
  <si>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</si>
  <si>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</si>
  <si>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</si>
  <si>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</si>
  <si>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</si>
  <si>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</si>
  <si>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</si>
  <si>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</si>
  <si>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</si>
  <si>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</si>
  <si>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</si>
  <si>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</si>
  <si>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</si>
  <si>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</si>
  <si>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</si>
  <si>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</si>
  <si>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</si>
  <si>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</si>
  <si>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</si>
  <si>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</si>
  <si>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</si>
  <si>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</si>
  <si>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</si>
  <si>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</si>
  <si>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</si>
  <si>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</si>
  <si>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</si>
  <si>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</si>
  <si>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</si>
  <si>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</si>
  <si>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</si>
  <si>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</si>
  <si>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</si>
  <si>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</si>
  <si>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</si>
  <si>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</si>
  <si>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</si>
  <si>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</si>
  <si>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</si>
  <si>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</si>
  <si>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</si>
  <si>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</si>
  <si>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</si>
  <si>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</si>
  <si>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</si>
  <si>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</si>
  <si>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</si>
  <si>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</si>
  <si>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</si>
  <si>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</si>
  <si>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</si>
  <si>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</si>
  <si>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</si>
  <si>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</si>
  <si>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</si>
  <si>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</si>
  <si>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</si>
  <si>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</si>
  <si>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</si>
  <si>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</si>
  <si>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</si>
  <si>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</si>
  <si>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</si>
  <si>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</si>
  <si>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</si>
  <si>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</si>
  <si>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</si>
  <si>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</si>
  <si>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</si>
  <si>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</si>
  <si>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</si>
  <si>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</si>
  <si>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</si>
  <si>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</si>
  <si>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</si>
  <si>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</si>
  <si>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</si>
  <si>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</si>
  <si>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</si>
  <si>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</si>
  <si>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</si>
  <si>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</si>
  <si>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</si>
  <si>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</si>
  <si>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</si>
  <si>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</si>
  <si>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</si>
  <si>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</si>
  <si>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</si>
  <si>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</si>
  <si>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</si>
  <si>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</si>
  <si>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</si>
  <si>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</si>
  <si>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</si>
  <si>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</si>
  <si>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</si>
  <si>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</si>
  <si>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</si>
  <si>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</si>
  <si>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</si>
  <si>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</si>
  <si>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</si>
  <si>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</si>
  <si>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</si>
  <si>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</si>
  <si>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</si>
  <si>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</si>
  <si>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</si>
  <si>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</si>
  <si>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</si>
  <si>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</si>
  <si>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</si>
  <si>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</si>
  <si>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</si>
  <si>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</si>
  <si>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</si>
  <si>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</si>
  <si>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</si>
  <si>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</si>
  <si>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</si>
  <si>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</si>
  <si>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</si>
  <si>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</si>
  <si>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</si>
  <si>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</si>
  <si>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</si>
  <si>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</si>
  <si>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</si>
  <si>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</si>
  <si>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</si>
  <si>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</si>
  <si>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</si>
  <si>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</si>
  <si>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</si>
  <si>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</si>
  <si>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</si>
  <si>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</si>
  <si>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</si>
  <si>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</si>
  <si>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</si>
  <si>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</si>
  <si>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</si>
  <si>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</si>
  <si>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</si>
  <si>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</si>
  <si>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</si>
  <si>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</si>
  <si>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</si>
  <si>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</si>
  <si>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</si>
  <si>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</si>
  <si>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</si>
  <si>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</si>
  <si>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</si>
  <si>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</si>
  <si>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</si>
  <si>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</si>
  <si>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</si>
  <si>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</si>
  <si>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</si>
  <si>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</si>
  <si>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</si>
  <si>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</si>
  <si>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</si>
  <si>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</si>
  <si>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</si>
  <si>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</si>
  <si>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</si>
  <si>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</si>
  <si>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</si>
  <si>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</si>
  <si>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</si>
  <si>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</si>
  <si>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</si>
  <si>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</si>
  <si>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</si>
  <si>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</si>
  <si>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</si>
  <si>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</si>
  <si>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</si>
  <si>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</si>
  <si>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</si>
  <si>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</si>
  <si>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</si>
  <si>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</si>
  <si>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</si>
  <si>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</si>
  <si>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</si>
  <si>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</si>
  <si>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</si>
  <si>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</si>
  <si>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</si>
  <si>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</si>
  <si>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</si>
  <si>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</si>
  <si>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</si>
  <si>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</si>
  <si>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</si>
  <si>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</si>
  <si>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</si>
  <si>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</si>
  <si>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</si>
  <si>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</si>
  <si>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</si>
  <si>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</si>
  <si>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</si>
  <si>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</si>
  <si>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</si>
  <si>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</si>
  <si>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</si>
  <si>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</si>
  <si>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</si>
  <si>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</si>
  <si>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</si>
  <si>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</si>
  <si>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</si>
  <si>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</si>
  <si>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</si>
  <si>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</si>
  <si>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</si>
  <si>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</si>
  <si>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</si>
  <si>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</si>
  <si>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</si>
  <si>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</si>
  <si>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</si>
  <si>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</si>
  <si>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</si>
  <si>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</si>
  <si>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</si>
  <si>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</si>
  <si>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</si>
  <si>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</si>
  <si>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</si>
  <si>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</si>
  <si>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</si>
  <si>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</si>
  <si>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</si>
  <si>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</si>
  <si>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</si>
  <si>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</si>
  <si>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</si>
  <si>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</si>
  <si>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</si>
  <si>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</si>
  <si>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</si>
  <si>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</si>
  <si>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</si>
  <si>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</si>
  <si>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</si>
  <si>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</si>
  <si>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</si>
  <si>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</si>
  <si>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</si>
  <si>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</si>
  <si>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</si>
  <si>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</si>
  <si>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</si>
  <si>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</si>
  <si>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</si>
  <si>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</si>
  <si>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</si>
  <si>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</si>
  <si>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</si>
  <si>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</si>
  <si>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</si>
  <si>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</si>
  <si>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</si>
  <si>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</si>
  <si>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</si>
  <si>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</si>
  <si>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</si>
  <si>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</si>
  <si>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</si>
  <si>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</si>
  <si>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</si>
  <si>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</si>
  <si>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</si>
  <si>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</si>
  <si>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</si>
  <si>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</si>
  <si>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</si>
  <si>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</si>
  <si>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</si>
  <si>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</si>
  <si>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</si>
  <si>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</si>
  <si>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</si>
  <si>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</si>
  <si>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</si>
  <si>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</si>
  <si>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</si>
  <si>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</si>
  <si>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</si>
  <si>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</si>
  <si>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</si>
  <si>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</si>
  <si>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</si>
  <si>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</si>
  <si>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</si>
  <si>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</si>
  <si>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</si>
  <si>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</si>
  <si>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</si>
  <si>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</si>
  <si>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</si>
  <si>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</si>
  <si>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</si>
  <si>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</si>
  <si>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</si>
  <si>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</si>
  <si>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</si>
  <si>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</si>
  <si>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</si>
  <si>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</si>
  <si>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</si>
  <si>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</si>
  <si>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</si>
  <si>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</si>
  <si>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</si>
  <si>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</si>
  <si>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</si>
  <si>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</si>
  <si>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</si>
  <si>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</si>
  <si>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</si>
  <si>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</si>
  <si>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</si>
  <si>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</si>
  <si>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</si>
  <si>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</si>
  <si>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</si>
  <si>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</si>
  <si>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</si>
  <si>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</si>
  <si>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</si>
  <si>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</si>
  <si>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</si>
  <si>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</si>
  <si>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</si>
  <si>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</si>
  <si>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</si>
  <si>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</si>
  <si>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</si>
  <si>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</si>
  <si>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</si>
  <si>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</si>
  <si>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</si>
  <si>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</si>
  <si>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</si>
  <si>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</si>
  <si>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</si>
  <si>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</si>
  <si>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</si>
  <si>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</si>
  <si>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</si>
  <si>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</si>
  <si>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</si>
  <si>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</si>
  <si>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</si>
  <si>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</si>
  <si>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</si>
  <si>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</si>
  <si>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</si>
  <si>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</si>
  <si>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</si>
  <si>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</si>
  <si>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</si>
  <si>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</si>
  <si>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</si>
  <si>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</si>
  <si>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</si>
  <si>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</si>
  <si>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</si>
  <si>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</si>
  <si>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</si>
  <si>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</si>
  <si>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</si>
  <si>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</si>
  <si>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</si>
  <si>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</si>
  <si>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</si>
  <si>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</si>
  <si>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</si>
  <si>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</si>
  <si>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</si>
  <si>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</si>
  <si>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</si>
  <si>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</si>
  <si>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</si>
  <si>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</si>
  <si>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</si>
  <si>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</si>
  <si>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</si>
  <si>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</si>
  <si>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</si>
  <si>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</si>
  <si>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</si>
  <si>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</si>
  <si>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</si>
  <si>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</si>
  <si>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</si>
  <si>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</si>
  <si>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</si>
  <si>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</si>
  <si>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</si>
  <si>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</si>
  <si>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</si>
  <si>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</si>
  <si>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</si>
  <si>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</si>
  <si>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</si>
  <si>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</si>
  <si>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</si>
  <si>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</si>
  <si>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</si>
  <si>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</si>
  <si>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</si>
  <si>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</si>
  <si>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</si>
  <si>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</si>
  <si>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</si>
  <si>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</si>
  <si>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</si>
  <si>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</si>
  <si>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</si>
  <si>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</si>
  <si>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</si>
  <si>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</si>
  <si>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</si>
  <si>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</si>
  <si>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</si>
  <si>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</si>
  <si>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</si>
  <si>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</si>
  <si>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</si>
  <si>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</si>
  <si>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</si>
  <si>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</si>
  <si>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</si>
  <si>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</si>
  <si>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</si>
  <si>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</si>
  <si>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</si>
  <si>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</si>
  <si>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</si>
  <si>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</si>
  <si>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</si>
  <si>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</si>
  <si>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</si>
  <si>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</si>
  <si>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</si>
  <si>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</si>
  <si>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</si>
  <si>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</si>
  <si>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</si>
  <si>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</si>
  <si>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</si>
  <si>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</si>
  <si>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</si>
  <si>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</si>
  <si>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</si>
  <si>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</si>
  <si>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</si>
  <si>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</si>
  <si>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</si>
  <si>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</si>
  <si>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</si>
  <si>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</si>
  <si>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</si>
  <si>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</si>
  <si>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</si>
  <si>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</si>
  <si>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</si>
  <si>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</si>
  <si>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</si>
  <si>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</si>
  <si>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</si>
  <si>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</si>
  <si>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</si>
  <si>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</si>
  <si>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</si>
  <si>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</si>
  <si>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</si>
  <si>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</si>
  <si>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</si>
  <si>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</si>
  <si>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</si>
  <si>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</si>
  <si>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</si>
  <si>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</si>
  <si>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</si>
  <si>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</si>
  <si>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</si>
  <si>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</si>
  <si>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</si>
  <si>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</si>
  <si>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</si>
  <si>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</si>
  <si>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</si>
  <si>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</si>
  <si>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</si>
  <si>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</si>
  <si>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</si>
  <si>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</si>
  <si>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</si>
  <si>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</si>
  <si>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</si>
  <si>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</si>
  <si>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</si>
  <si>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</si>
  <si>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</si>
  <si>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</si>
  <si>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</si>
  <si>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</si>
  <si>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</si>
  <si>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</si>
  <si>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</si>
  <si>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</si>
  <si>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</si>
  <si>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</si>
  <si>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</si>
  <si>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</si>
  <si>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</si>
  <si>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</si>
  <si>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</si>
  <si>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</si>
  <si>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</si>
  <si>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</si>
  <si>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</si>
  <si>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</si>
  <si>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</si>
  <si>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</si>
  <si>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</si>
  <si>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</si>
  <si>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</si>
  <si>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</si>
  <si>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</si>
  <si>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</si>
  <si>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</si>
  <si>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</si>
  <si>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</si>
  <si>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</si>
  <si>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</si>
  <si>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</si>
  <si>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</si>
  <si>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</si>
  <si>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</si>
  <si>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</si>
  <si>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</si>
  <si>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</si>
  <si>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</si>
  <si>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</si>
  <si>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</si>
  <si>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</si>
  <si>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</si>
  <si>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</si>
  <si>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</si>
  <si>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</si>
  <si>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</si>
  <si>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</si>
  <si>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</si>
  <si>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</si>
  <si>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</si>
  <si>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</si>
  <si>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</si>
  <si>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</si>
  <si>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</si>
  <si>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</si>
  <si>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</si>
  <si>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</si>
  <si>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</si>
  <si>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</si>
  <si>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</si>
  <si>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</si>
  <si>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</si>
  <si>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</si>
  <si>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</si>
  <si>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</si>
  <si>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</si>
  <si>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</si>
  <si>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</si>
  <si>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</si>
  <si>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</si>
  <si>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</si>
  <si>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</si>
  <si>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</si>
  <si>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</si>
  <si>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</si>
  <si>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</si>
  <si>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</si>
  <si>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</si>
  <si>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</si>
  <si>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</si>
  <si>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</si>
  <si>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</si>
  <si>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</si>
  <si>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</si>
  <si>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</si>
  <si>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</si>
  <si>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</si>
  <si>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</si>
  <si>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</si>
  <si>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</si>
  <si>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</si>
  <si>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</si>
  <si>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</si>
  <si>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</si>
  <si>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</si>
  <si>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</si>
  <si>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</si>
  <si>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</si>
  <si>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</si>
  <si>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</si>
  <si>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</si>
  <si>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</si>
  <si>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</si>
  <si>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</si>
  <si>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</si>
  <si>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</si>
  <si>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</si>
  <si>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</si>
  <si>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</si>
  <si>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</si>
  <si>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</si>
  <si>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</si>
  <si>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</si>
  <si>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</si>
  <si>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</si>
  <si>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</si>
  <si>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</si>
  <si>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</si>
  <si>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</si>
  <si>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</si>
  <si>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</si>
  <si>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</si>
  <si>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</si>
  <si>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</si>
  <si>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</si>
  <si>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</si>
  <si>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</si>
  <si>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</si>
  <si>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</si>
  <si>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</si>
  <si>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</si>
  <si>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</si>
  <si>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</si>
  <si>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</si>
  <si>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</si>
  <si>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</si>
  <si>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</si>
  <si>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</si>
  <si>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</si>
  <si>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</si>
  <si>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</si>
  <si>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</si>
  <si>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</si>
  <si>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</si>
  <si>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</si>
  <si>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</si>
  <si>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</si>
  <si>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</si>
  <si>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</si>
  <si>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</si>
  <si>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</si>
  <si>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</si>
  <si>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</si>
  <si>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</si>
  <si>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</si>
  <si>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</si>
  <si>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</si>
  <si>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</si>
  <si>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</si>
  <si>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</si>
  <si>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</si>
  <si>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</si>
  <si>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</si>
  <si>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</si>
  <si>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</si>
  <si>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</si>
  <si>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</si>
  <si>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</si>
  <si>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</si>
  <si>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</si>
  <si>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</si>
  <si>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</si>
  <si>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</si>
  <si>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</si>
  <si>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</si>
  <si>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</si>
  <si>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</si>
  <si>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</si>
  <si>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</si>
  <si>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</si>
  <si>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</si>
  <si>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</si>
  <si>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</si>
  <si>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</si>
  <si>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</si>
  <si>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</si>
  <si>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</si>
  <si>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</si>
  <si>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</si>
  <si>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</si>
  <si>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</si>
  <si>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</si>
  <si>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</si>
  <si>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</si>
  <si>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</si>
  <si>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</si>
  <si>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</si>
  <si>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</si>
  <si>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</si>
  <si>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</si>
  <si>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</si>
  <si>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</si>
  <si>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</si>
  <si>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</si>
  <si>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</si>
  <si>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</si>
  <si>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</si>
  <si>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</si>
  <si>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</si>
  <si>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</si>
  <si>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</si>
  <si>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</si>
  <si>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</si>
  <si>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</si>
  <si>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</si>
  <si>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</si>
  <si>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</si>
  <si>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</si>
  <si>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</si>
  <si>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</si>
  <si>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</si>
  <si>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</si>
  <si>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</si>
  <si>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</si>
  <si>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</si>
  <si>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</si>
  <si>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</si>
  <si>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</si>
  <si>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</si>
  <si>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</si>
  <si>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</si>
  <si>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</si>
  <si>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</si>
  <si>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</si>
  <si>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</si>
  <si>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</si>
  <si>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</si>
  <si>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</si>
  <si>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</si>
  <si>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</si>
  <si>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</si>
  <si>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</si>
  <si>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</si>
  <si>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</si>
  <si>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</si>
  <si>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</si>
  <si>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</si>
  <si>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</si>
  <si>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</si>
  <si>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</si>
  <si>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</si>
  <si>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</si>
  <si>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</si>
  <si>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</si>
  <si>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</si>
  <si>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</si>
  <si>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</si>
  <si>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</si>
  <si>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</si>
  <si>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</si>
  <si>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</si>
  <si>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</si>
  <si>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</si>
  <si>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</si>
  <si>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</si>
  <si>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</si>
  <si>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</si>
  <si>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</si>
  <si>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</si>
  <si>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</si>
  <si>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</si>
  <si>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</si>
  <si>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</si>
  <si>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</si>
  <si>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</si>
  <si>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</si>
  <si>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</si>
  <si>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</si>
  <si>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</si>
  <si>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</si>
  <si>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</si>
  <si>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</si>
  <si>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</si>
  <si>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</si>
  <si>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</si>
  <si>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</si>
  <si>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</si>
  <si>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</si>
  <si>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</si>
  <si>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</si>
  <si>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</si>
  <si>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</si>
  <si>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</si>
  <si>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</si>
  <si>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</si>
  <si>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</si>
  <si>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</si>
  <si>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</si>
  <si>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</si>
  <si>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</si>
  <si>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</si>
  <si>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</si>
  <si>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</si>
  <si>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</si>
  <si>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</si>
  <si>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</si>
  <si>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</si>
  <si>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</si>
  <si>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</si>
  <si>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</si>
  <si>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</si>
  <si>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</si>
  <si>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</si>
  <si>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</si>
  <si>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</si>
  <si>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</si>
  <si>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</si>
  <si>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</si>
  <si>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</si>
  <si>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</si>
  <si>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</si>
  <si>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</si>
  <si>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</si>
  <si>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</si>
  <si>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</si>
  <si>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</si>
  <si>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</si>
  <si>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</si>
  <si>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</si>
  <si>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</si>
  <si>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</si>
  <si>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</si>
  <si>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</si>
  <si>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</si>
  <si>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</si>
  <si>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</si>
  <si>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</si>
  <si>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</si>
  <si>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</si>
  <si>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</si>
  <si>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</si>
  <si>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</si>
  <si>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</si>
  <si>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</si>
  <si>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</si>
  <si>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</si>
  <si>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</si>
  <si>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</si>
  <si>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</si>
  <si>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</si>
  <si>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</si>
  <si>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</si>
  <si>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</si>
  <si>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</si>
  <si>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</si>
  <si>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</si>
  <si>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</si>
  <si>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</si>
  <si>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</si>
  <si>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</si>
  <si>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</si>
  <si>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</si>
  <si>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</si>
  <si>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</si>
  <si>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</si>
  <si>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</si>
  <si>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</si>
  <si>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</si>
  <si>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</si>
  <si>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</si>
  <si>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</si>
  <si>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</si>
  <si>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</si>
  <si>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</si>
  <si>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</si>
  <si>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</si>
  <si>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</si>
  <si>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</si>
  <si>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</si>
  <si>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</si>
  <si>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</si>
  <si>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</si>
  <si>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</si>
  <si>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</si>
  <si>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</si>
  <si>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</si>
  <si>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</si>
  <si>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</si>
  <si>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</si>
  <si>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</si>
  <si>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</si>
  <si>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</si>
  <si>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</si>
  <si>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</si>
  <si>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</si>
  <si>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</si>
  <si>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</si>
  <si>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</si>
  <si>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</si>
  <si>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</si>
  <si>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</si>
  <si>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</si>
  <si>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</si>
  <si>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</si>
  <si>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</si>
  <si>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</si>
  <si>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</si>
  <si>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</si>
  <si>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</si>
  <si>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</si>
  <si>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</si>
  <si>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</si>
  <si>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</si>
  <si>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</si>
  <si>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</si>
  <si>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</si>
  <si>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</si>
  <si>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</si>
  <si>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</si>
  <si>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</si>
  <si>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</si>
  <si>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</si>
  <si>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</si>
  <si>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</si>
  <si>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</si>
  <si>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</si>
  <si>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</si>
  <si>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</si>
  <si>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</si>
  <si>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</si>
  <si>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</si>
  <si>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</si>
  <si>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</si>
  <si>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</si>
  <si>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</si>
  <si>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</si>
  <si>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</si>
  <si>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</si>
  <si>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</si>
  <si>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</si>
  <si>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</si>
  <si>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</si>
  <si>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</si>
  <si>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</si>
  <si>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</si>
  <si>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</si>
  <si>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</si>
  <si>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</si>
  <si>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</si>
  <si>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</si>
  <si>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</si>
  <si>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</si>
  <si>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</si>
  <si>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</si>
  <si>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</si>
  <si>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</si>
  <si>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</si>
  <si>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</si>
  <si>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</si>
  <si>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</si>
  <si>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</si>
  <si>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</si>
  <si>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</si>
  <si>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</si>
  <si>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</si>
  <si>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</si>
  <si>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</si>
  <si>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</si>
  <si>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</si>
  <si>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</si>
  <si>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</si>
  <si>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</si>
  <si>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</si>
  <si>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</si>
  <si>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</si>
  <si>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</si>
  <si>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</si>
  <si>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</si>
  <si>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</si>
  <si>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</si>
  <si>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</si>
  <si>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</si>
  <si>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</si>
  <si>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</si>
  <si>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</si>
  <si>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</si>
  <si>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</si>
  <si>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</si>
  <si>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</si>
  <si>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</si>
  <si>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</si>
  <si>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</si>
  <si>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</si>
  <si>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</si>
  <si>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</si>
  <si>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</si>
  <si>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</si>
  <si>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</si>
  <si>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</si>
  <si>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</si>
  <si>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</si>
  <si>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</si>
  <si>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</si>
  <si>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</si>
  <si>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</si>
  <si>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</si>
  <si>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</si>
  <si>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</si>
  <si>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</si>
  <si>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</si>
  <si>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</si>
  <si>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</si>
  <si>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</si>
  <si>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</si>
  <si>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</si>
  <si>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</si>
  <si>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</si>
  <si>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</si>
  <si>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</si>
  <si>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</si>
  <si>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</si>
  <si>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</si>
  <si>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</si>
  <si>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</si>
  <si>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</si>
  <si>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</si>
  <si>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</si>
  <si>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</si>
  <si>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</si>
  <si>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</si>
  <si>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</si>
  <si>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</si>
  <si>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</si>
  <si>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</si>
  <si>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</si>
  <si>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</si>
  <si>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</si>
  <si>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</si>
  <si>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</si>
  <si>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</si>
  <si>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</si>
  <si>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</si>
  <si>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</si>
  <si>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</si>
  <si>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</si>
  <si>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</si>
  <si>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</si>
  <si>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</si>
  <si>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</si>
  <si>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</si>
  <si>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</si>
  <si>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</si>
  <si>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</si>
  <si>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</si>
  <si>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</si>
  <si>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</si>
  <si>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</si>
  <si>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</si>
  <si>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</si>
  <si>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</si>
  <si>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</si>
  <si>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</si>
  <si>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</si>
  <si>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</si>
  <si>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</si>
  <si>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</si>
  <si>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</si>
  <si>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</si>
  <si>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</si>
  <si>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</si>
  <si>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</si>
  <si>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</si>
  <si>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</si>
  <si>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</si>
  <si>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</si>
  <si>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</si>
  <si>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</si>
  <si>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</si>
  <si>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</si>
  <si>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</si>
  <si>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</si>
  <si>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</si>
  <si>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</si>
  <si>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</si>
  <si>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</si>
  <si>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</si>
  <si>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</si>
  <si>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</si>
  <si>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</si>
  <si>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</si>
  <si>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</si>
  <si>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</si>
  <si>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</si>
  <si>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</si>
  <si>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</si>
  <si>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</si>
  <si>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</si>
  <si>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</si>
  <si>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</si>
  <si>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</si>
  <si>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</si>
  <si>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</si>
  <si>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</si>
  <si>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</si>
  <si>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</si>
  <si>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</si>
  <si>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</si>
  <si>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</si>
  <si>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</si>
  <si>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</si>
  <si>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</si>
  <si>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</si>
  <si>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</si>
  <si>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</si>
  <si>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</si>
  <si>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</si>
  <si>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</si>
  <si>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</si>
  <si>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</si>
  <si>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</si>
  <si>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</si>
  <si>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</si>
  <si>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</si>
  <si>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</si>
  <si>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</si>
  <si>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</si>
  <si>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</si>
  <si>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</si>
  <si>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</si>
  <si>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</si>
  <si>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</si>
  <si>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</si>
  <si>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</si>
  <si>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</si>
  <si>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</si>
  <si>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</si>
  <si>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</si>
  <si>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</si>
  <si>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</si>
  <si>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</si>
  <si>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</si>
  <si>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</si>
  <si>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</si>
  <si>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</si>
  <si>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</si>
  <si>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</si>
  <si>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</si>
  <si>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</si>
  <si>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</si>
  <si>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</si>
  <si>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</si>
  <si>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</si>
  <si>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</si>
  <si>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</si>
  <si>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</si>
  <si>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</si>
  <si>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</si>
  <si>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</si>
  <si>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</si>
  <si>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</si>
  <si>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</si>
  <si>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</si>
  <si>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</si>
  <si>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</si>
  <si>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</si>
  <si>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</si>
  <si>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</si>
  <si>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</si>
  <si>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</si>
  <si>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</si>
  <si>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</si>
  <si>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</si>
  <si>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</si>
  <si>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</si>
  <si>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</si>
  <si>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</si>
  <si>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</si>
  <si>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</si>
  <si>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</si>
  <si>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</si>
  <si>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</si>
  <si>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</si>
  <si>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</si>
  <si>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</si>
  <si>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</si>
  <si>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</si>
  <si>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</si>
  <si>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</si>
  <si>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</si>
  <si>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</si>
  <si>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</si>
  <si>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</si>
  <si>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</si>
  <si>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</si>
  <si>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</si>
  <si>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</si>
  <si>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</si>
  <si>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</si>
  <si>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</si>
  <si>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</si>
  <si>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</si>
  <si>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</si>
  <si>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</si>
  <si>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</si>
  <si>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</si>
  <si>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</si>
  <si>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</si>
  <si>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</si>
  <si>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</si>
  <si>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</si>
  <si>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</si>
  <si>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</si>
  <si>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</si>
  <si>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</si>
  <si>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</si>
  <si>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</si>
  <si>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</si>
  <si>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</si>
  <si>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</si>
  <si>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</si>
  <si>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</si>
  <si>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</si>
  <si>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</si>
  <si>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</si>
  <si>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</si>
  <si>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</si>
  <si>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</si>
  <si>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</si>
  <si>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</si>
  <si>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</si>
  <si>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</si>
  <si>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</si>
  <si>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</si>
  <si>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</si>
  <si>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</si>
  <si>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</si>
  <si>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</si>
  <si>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</si>
  <si>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</si>
  <si>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</si>
  <si>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</si>
  <si>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</si>
  <si>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</si>
  <si>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</si>
  <si>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</si>
  <si>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</si>
  <si>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</si>
  <si>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</si>
  <si>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</si>
  <si>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</si>
  <si>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</si>
  <si>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</si>
  <si>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</si>
  <si>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</si>
  <si>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</si>
  <si>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</si>
  <si>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</si>
  <si>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</si>
  <si>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</si>
  <si>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</si>
  <si>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</si>
  <si>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</si>
  <si>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</si>
  <si>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</si>
  <si>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</si>
  <si>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</si>
  <si>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</si>
  <si>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</si>
  <si>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</si>
  <si>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</si>
  <si>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</si>
  <si>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</si>
  <si>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</si>
  <si>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</si>
  <si>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</si>
  <si>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</si>
  <si>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</si>
  <si>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</si>
  <si>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</si>
  <si>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</si>
  <si>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</si>
  <si>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</si>
  <si>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</si>
  <si>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</si>
  <si>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</si>
  <si>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</si>
  <si>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</si>
  <si>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</si>
  <si>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</si>
  <si>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</si>
  <si>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</si>
  <si>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</si>
  <si>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</si>
  <si>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</si>
  <si>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</si>
  <si>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</si>
  <si>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</si>
  <si>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</si>
  <si>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</si>
  <si>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</si>
  <si>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</si>
  <si>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</si>
  <si>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</si>
  <si>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</si>
  <si>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</si>
  <si>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</si>
  <si>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</si>
  <si>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</si>
  <si>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</si>
  <si>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</si>
  <si>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</si>
  <si>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</si>
  <si>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</si>
  <si>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</si>
  <si>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</si>
  <si>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</si>
  <si>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</si>
  <si>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</si>
  <si>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</si>
  <si>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</si>
  <si>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</si>
  <si>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</si>
  <si>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</si>
  <si>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</si>
  <si>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</si>
  <si>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</si>
  <si>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</si>
  <si>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</si>
  <si>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</si>
  <si>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</si>
  <si>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</si>
  <si>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</si>
  <si>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</si>
  <si>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</si>
  <si>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</si>
  <si>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</si>
  <si>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</si>
  <si>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</si>
  <si>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</si>
  <si>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</si>
  <si>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</si>
  <si>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</si>
  <si>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</si>
  <si>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</si>
  <si>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</si>
  <si>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</si>
  <si>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</si>
  <si>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</si>
  <si>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</si>
  <si>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</si>
  <si>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</si>
  <si>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</si>
  <si>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</si>
  <si>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</si>
  <si>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</si>
  <si>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</si>
  <si>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</si>
  <si>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</si>
  <si>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</si>
  <si>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</si>
  <si>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</si>
  <si>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</si>
  <si>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</si>
  <si>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</si>
  <si>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</si>
  <si>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</si>
  <si>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</si>
  <si>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</si>
  <si>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</si>
  <si>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</si>
  <si>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</si>
  <si>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</si>
  <si>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</si>
  <si>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</si>
  <si>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</si>
  <si>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</si>
  <si>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</si>
  <si>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</si>
  <si>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</si>
  <si>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</si>
  <si>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</si>
  <si>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</si>
  <si>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</si>
  <si>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</si>
  <si>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</si>
  <si>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</si>
  <si>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</si>
  <si>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</si>
  <si>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</si>
  <si>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</si>
  <si>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</si>
  <si>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</si>
  <si>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</si>
  <si>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</si>
  <si>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</si>
  <si>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</si>
  <si>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</si>
  <si>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</si>
  <si>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</si>
  <si>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</si>
  <si>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</si>
  <si>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</si>
  <si>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</si>
  <si>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</si>
  <si>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</si>
  <si>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</si>
  <si>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</si>
  <si>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</si>
  <si>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</si>
  <si>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</si>
  <si>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</si>
  <si>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</si>
  <si>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</si>
  <si>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</si>
  <si>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</si>
  <si>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</si>
  <si>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</si>
  <si>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</si>
  <si>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</si>
  <si>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</si>
  <si>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</si>
  <si>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</si>
  <si>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</si>
  <si>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</si>
  <si>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</si>
  <si>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</si>
  <si>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</si>
  <si>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</si>
  <si>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</si>
  <si>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</si>
  <si>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</si>
  <si>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</si>
  <si>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</si>
  <si>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</si>
  <si>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</si>
  <si>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</si>
  <si>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</si>
  <si>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</si>
  <si>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</si>
  <si>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</si>
  <si>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</si>
  <si>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</si>
  <si>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</si>
  <si>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</si>
  <si>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</si>
  <si>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</si>
  <si>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</si>
  <si>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</si>
  <si>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</si>
  <si>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</si>
  <si>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</si>
  <si>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</si>
  <si>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</si>
  <si>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</si>
  <si>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</si>
  <si>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</si>
  <si>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</si>
  <si>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</si>
  <si>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</si>
  <si>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</si>
  <si>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</si>
  <si>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</si>
  <si>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</si>
  <si>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</si>
  <si>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</si>
  <si>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</si>
  <si>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</si>
  <si>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</si>
  <si>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</si>
  <si>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</si>
  <si>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</si>
  <si>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</si>
  <si>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</si>
  <si>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</si>
  <si>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</si>
  <si>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</si>
  <si>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</si>
  <si>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</si>
  <si>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</si>
  <si>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</si>
  <si>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</si>
  <si>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</si>
  <si>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</si>
  <si>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</si>
  <si>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</si>
  <si>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</si>
  <si>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</si>
  <si>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</si>
  <si>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</si>
  <si>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</si>
  <si>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</si>
  <si>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</si>
  <si>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</si>
  <si>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</si>
  <si>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</si>
  <si>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</si>
  <si>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</si>
  <si>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</si>
  <si>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</si>
  <si>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</si>
  <si>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</si>
  <si>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</si>
  <si>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</si>
  <si>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</si>
  <si>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</si>
  <si>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</si>
  <si>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</si>
  <si>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</si>
  <si>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</si>
  <si>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</si>
  <si>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</si>
  <si>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</si>
  <si>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</si>
  <si>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</si>
  <si>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</si>
  <si>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</si>
  <si>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</si>
  <si>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</si>
  <si>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</si>
  <si>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</si>
  <si>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</si>
  <si>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</si>
  <si>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</si>
  <si>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</si>
  <si>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</si>
  <si>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</si>
  <si>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</si>
  <si>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</si>
  <si>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</si>
  <si>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</si>
  <si>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</si>
  <si>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</si>
  <si>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</si>
  <si>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</si>
  <si>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</si>
  <si>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</si>
  <si>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</si>
  <si>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</si>
  <si>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</si>
  <si>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</si>
  <si>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</si>
  <si>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</si>
  <si>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</si>
  <si>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</si>
  <si>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</si>
  <si>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</si>
  <si>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</si>
  <si>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</si>
  <si>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</si>
  <si>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</si>
  <si>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</si>
  <si>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</si>
  <si>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</si>
  <si>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</si>
  <si>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</si>
  <si>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</si>
  <si>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</si>
  <si>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</si>
  <si>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</si>
  <si>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</si>
  <si>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</si>
  <si>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</si>
  <si>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</si>
  <si>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</si>
  <si>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</si>
  <si>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</si>
  <si>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</si>
  <si>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</si>
  <si>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</si>
  <si>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</si>
  <si>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</si>
  <si>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</si>
  <si>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</si>
  <si>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</si>
  <si>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</si>
  <si>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</si>
  <si>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</si>
  <si>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</si>
  <si>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</si>
  <si>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</si>
  <si>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</si>
  <si>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</si>
  <si>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</si>
  <si>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</si>
  <si>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</si>
  <si>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</si>
  <si>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</si>
  <si>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</si>
  <si>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</si>
  <si>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</si>
  <si>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</si>
  <si>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</si>
  <si>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</si>
  <si>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</si>
  <si>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</si>
  <si>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</si>
  <si>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</si>
  <si>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</si>
  <si>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</si>
  <si>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</si>
  <si>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</si>
  <si>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</si>
  <si>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</si>
  <si>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</si>
  <si>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</si>
  <si>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</si>
  <si>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</si>
  <si>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</si>
  <si>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</si>
  <si>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</si>
  <si>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</si>
  <si>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</si>
  <si>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</si>
  <si>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</si>
  <si>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</si>
  <si>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</si>
  <si>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</si>
  <si>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</si>
  <si>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</si>
  <si>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</si>
  <si>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</si>
  <si>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</si>
  <si>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</si>
  <si>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</si>
  <si>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</si>
  <si>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</si>
  <si>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</si>
  <si>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</si>
  <si>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</si>
  <si>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</si>
  <si>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</si>
  <si>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</si>
  <si>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</si>
  <si>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</si>
  <si>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</si>
  <si>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</si>
  <si>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</si>
  <si>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</si>
  <si>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</si>
  <si>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</si>
  <si>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</si>
  <si>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</si>
  <si>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</si>
  <si>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</si>
  <si>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</si>
  <si>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</si>
  <si>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</si>
  <si>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</si>
  <si>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</si>
  <si>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</si>
  <si>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</si>
  <si>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</si>
  <si>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</si>
  <si>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</si>
  <si>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</si>
  <si>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</si>
  <si>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</si>
  <si>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</si>
  <si>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</si>
  <si>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</si>
  <si>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</si>
  <si>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</si>
  <si>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</si>
  <si>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</si>
  <si>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</si>
  <si>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</si>
  <si>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</si>
  <si>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</si>
  <si>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</si>
  <si>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</si>
  <si>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</si>
  <si>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</si>
  <si>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</si>
  <si>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</si>
  <si>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</si>
  <si>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</si>
  <si>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</si>
  <si>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</si>
  <si>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</si>
  <si>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</si>
  <si>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</si>
  <si>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</si>
  <si>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</si>
  <si>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</si>
  <si>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</si>
  <si>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</si>
  <si>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</si>
  <si>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</si>
  <si>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</si>
  <si>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</si>
  <si>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</si>
  <si>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</si>
  <si>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</si>
  <si>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</si>
  <si>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</si>
  <si>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</si>
  <si>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</si>
  <si>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</si>
  <si>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</si>
  <si>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</si>
  <si>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</si>
  <si>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</si>
  <si>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</si>
  <si>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</si>
  <si>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</si>
  <si>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</si>
  <si>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</si>
  <si>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</si>
  <si>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</si>
  <si>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</si>
  <si>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</si>
  <si>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</si>
  <si>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</si>
  <si>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</si>
  <si>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</si>
  <si>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</si>
  <si>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</si>
  <si>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</si>
  <si>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</si>
  <si>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</si>
  <si>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</si>
  <si>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</si>
  <si>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</si>
  <si>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</si>
  <si>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</si>
  <si>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</si>
  <si>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</si>
  <si>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</si>
  <si>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</si>
  <si>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</si>
  <si>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</si>
  <si>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</si>
  <si>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</si>
  <si>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</si>
  <si>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</si>
  <si>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</si>
  <si>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</si>
  <si>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</si>
  <si>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</si>
  <si>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</si>
  <si>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</si>
  <si>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</si>
  <si>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</si>
  <si>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</si>
  <si>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</si>
  <si>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</si>
  <si>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</si>
  <si>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</si>
  <si>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</si>
  <si>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</si>
  <si>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</si>
  <si>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</si>
  <si>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</si>
  <si>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</si>
  <si>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</si>
  <si>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</si>
  <si>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</si>
  <si>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</si>
  <si>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</si>
  <si>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</si>
  <si>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</si>
  <si>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</si>
  <si>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</si>
  <si>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</si>
  <si>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</si>
  <si>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</si>
  <si>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</si>
  <si>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</si>
  <si>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</si>
  <si>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</si>
  <si>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</si>
  <si>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</si>
  <si>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</si>
  <si>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</si>
  <si>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</si>
  <si>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</si>
  <si>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</si>
  <si>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</si>
  <si>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</si>
  <si>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</si>
  <si>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</si>
  <si>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</si>
  <si>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</si>
  <si>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</si>
  <si>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</si>
  <si>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</si>
  <si>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</si>
  <si>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</si>
  <si>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</si>
  <si>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</si>
  <si>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</si>
  <si>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</si>
  <si>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</si>
  <si>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</si>
  <si>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</si>
  <si>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</si>
  <si>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</si>
  <si>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</si>
  <si>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</si>
  <si>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</si>
  <si>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</si>
  <si>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</si>
  <si>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</si>
  <si>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</si>
  <si>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</si>
  <si>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</si>
  <si>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</si>
  <si>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</si>
  <si>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</si>
  <si>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</si>
  <si>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</si>
  <si>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</si>
  <si>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</si>
  <si>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</si>
  <si>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</si>
  <si>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</si>
  <si>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</si>
  <si>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</si>
  <si>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</si>
  <si>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</si>
  <si>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</si>
  <si>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</si>
  <si>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</si>
  <si>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</si>
  <si>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</si>
  <si>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</si>
  <si>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</si>
  <si>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</si>
  <si>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</si>
  <si>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</si>
  <si>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</si>
  <si>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</si>
  <si>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</si>
  <si>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</si>
  <si>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</si>
  <si>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</si>
  <si>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</si>
  <si>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</si>
  <si>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</si>
  <si>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</si>
  <si>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</si>
  <si>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</si>
  <si>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</si>
  <si>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</si>
  <si>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</si>
  <si>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</si>
  <si>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</si>
  <si>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</si>
  <si>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</si>
  <si>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</si>
  <si>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</si>
  <si>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</si>
  <si>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</si>
  <si>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</si>
  <si>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</si>
  <si>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</si>
  <si>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</si>
  <si>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</si>
  <si>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</si>
  <si>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</si>
  <si>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</si>
  <si>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</si>
  <si>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</si>
  <si>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</si>
  <si>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</si>
  <si>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</si>
  <si>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</si>
  <si>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</si>
  <si>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</si>
  <si>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</si>
  <si>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</si>
  <si>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</si>
  <si>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</si>
  <si>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</si>
  <si>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</si>
  <si>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</si>
  <si>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</si>
  <si>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</si>
  <si>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</si>
  <si>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</si>
  <si>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</si>
  <si>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</si>
  <si>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</si>
  <si>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</si>
  <si>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</si>
  <si>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</si>
  <si>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</si>
  <si>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</si>
  <si>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</si>
  <si>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</si>
  <si>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</si>
  <si>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</si>
  <si>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</si>
  <si>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</si>
  <si>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</si>
  <si>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</si>
  <si>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</si>
  <si>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</si>
  <si>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</si>
  <si>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</si>
  <si>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</si>
  <si>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</si>
  <si>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</si>
  <si>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</si>
  <si>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</si>
  <si>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</si>
  <si>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</si>
  <si>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</si>
  <si>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</si>
  <si>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</si>
  <si>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</si>
  <si>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</si>
  <si>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</si>
  <si>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</si>
  <si>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</si>
  <si>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</si>
  <si>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</si>
  <si>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</si>
  <si>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</si>
  <si>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</si>
  <si>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</si>
  <si>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</si>
  <si>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</si>
  <si>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</si>
  <si>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</si>
  <si>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</si>
  <si>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</si>
  <si>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</si>
  <si>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</si>
  <si>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</si>
  <si>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</si>
  <si>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</si>
  <si>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</si>
  <si>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</si>
  <si>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</si>
  <si>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</si>
  <si>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</si>
  <si>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</si>
  <si>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</si>
  <si>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</si>
  <si>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</si>
  <si>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</si>
  <si>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</si>
  <si>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</si>
  <si>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</si>
  <si>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</si>
  <si>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</si>
  <si>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</si>
  <si>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</si>
  <si>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</si>
  <si>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</si>
  <si>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</si>
  <si>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</si>
  <si>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</si>
  <si>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</si>
  <si>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</si>
  <si>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</si>
  <si>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</si>
  <si>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</si>
  <si>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</si>
  <si>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</si>
  <si>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</si>
  <si>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</si>
  <si>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</si>
  <si>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</si>
  <si>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</si>
  <si>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</si>
  <si>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</si>
  <si>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</si>
  <si>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</si>
  <si>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</si>
  <si>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</si>
  <si>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</si>
  <si>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</si>
  <si>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</si>
  <si>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</si>
  <si>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</si>
  <si>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</si>
  <si>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</si>
  <si>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</si>
  <si>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</si>
  <si>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</si>
  <si>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</si>
  <si>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</si>
  <si>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</si>
  <si>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</si>
  <si>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</si>
  <si>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</si>
  <si>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</si>
  <si>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</si>
  <si>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</si>
  <si>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</si>
  <si>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</si>
  <si>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</si>
  <si>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</si>
  <si>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</si>
  <si>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</si>
  <si>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</si>
  <si>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</si>
  <si>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</si>
  <si>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</si>
  <si>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</si>
  <si>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</si>
  <si>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</si>
  <si>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</si>
  <si>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</si>
  <si>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</si>
  <si>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</si>
  <si>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</si>
  <si>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</si>
  <si>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</si>
  <si>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</si>
  <si>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</si>
  <si>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</si>
  <si>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</si>
  <si>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</si>
  <si>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</si>
  <si>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</si>
  <si>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</si>
  <si>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</si>
  <si>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</si>
  <si>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</si>
  <si>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</si>
  <si>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</si>
  <si>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</si>
  <si>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</si>
  <si>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</si>
  <si>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</si>
  <si>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</si>
  <si>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</si>
  <si>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</si>
  <si>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</si>
  <si>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</si>
  <si>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</si>
  <si>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</si>
  <si>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</si>
  <si>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</si>
  <si>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</si>
  <si>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</si>
  <si>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</si>
  <si>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</si>
  <si>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</si>
  <si>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</si>
  <si>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</si>
  <si>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</si>
  <si>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</si>
  <si>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</si>
  <si>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</si>
  <si>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</si>
  <si>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</si>
  <si>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</si>
  <si>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</si>
  <si>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</si>
  <si>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</si>
  <si>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</si>
  <si>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</si>
  <si>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</si>
  <si>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</si>
  <si>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</si>
  <si>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</si>
  <si>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</si>
  <si>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</si>
  <si>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</si>
  <si>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</si>
  <si>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</si>
  <si>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</si>
  <si>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</si>
  <si>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</si>
  <si>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</si>
  <si>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</si>
  <si>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</si>
  <si>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</si>
  <si>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</si>
  <si>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</si>
  <si>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</si>
  <si>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</si>
  <si>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</si>
  <si>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</si>
  <si>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</si>
  <si>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</si>
  <si>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</si>
  <si>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</si>
  <si>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</si>
  <si>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</si>
  <si>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</si>
  <si>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</si>
  <si>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</si>
  <si>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</si>
  <si>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</si>
  <si>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</si>
  <si>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</si>
  <si>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</si>
  <si>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</si>
  <si>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</si>
  <si>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</si>
  <si>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</si>
  <si>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</si>
  <si>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</si>
  <si>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</si>
  <si>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</si>
  <si>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</si>
  <si>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</si>
  <si>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</si>
  <si>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</si>
  <si>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</si>
  <si>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</si>
  <si>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</si>
  <si>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</si>
  <si>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</si>
  <si>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</si>
  <si>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</si>
  <si>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</si>
  <si>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</si>
  <si>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</si>
  <si>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</si>
  <si>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</si>
  <si>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</si>
  <si>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</si>
  <si>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</si>
  <si>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</si>
  <si>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</si>
  <si>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</si>
  <si>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</si>
  <si>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</si>
  <si>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</si>
  <si>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</si>
  <si>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</si>
  <si>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</si>
  <si>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</si>
  <si>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</si>
  <si>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</si>
  <si>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</si>
  <si>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</si>
  <si>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</si>
  <si>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</si>
  <si>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</si>
  <si>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</si>
  <si>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</si>
  <si>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</si>
  <si>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</si>
  <si>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</si>
  <si>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</si>
  <si>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</si>
  <si>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</si>
  <si>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</si>
  <si>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</si>
  <si>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</si>
  <si>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</si>
  <si>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</si>
  <si>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</si>
  <si>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</si>
  <si>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</si>
  <si>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</si>
  <si>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</si>
  <si>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</si>
  <si>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</si>
  <si>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</si>
  <si>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</si>
  <si>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</si>
  <si>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</si>
  <si>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</si>
  <si>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</si>
  <si>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</si>
  <si>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</si>
  <si>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</si>
  <si>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</si>
  <si>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</si>
  <si>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</si>
  <si>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</si>
  <si>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</si>
  <si>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</si>
  <si>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</si>
  <si>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</si>
  <si>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</si>
  <si>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</si>
  <si>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</si>
  <si>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</si>
  <si>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</si>
  <si>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</si>
  <si>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</si>
  <si>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</si>
  <si>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</si>
  <si>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</si>
  <si>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</si>
  <si>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</si>
  <si>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</si>
  <si>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</si>
  <si>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</si>
  <si>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</si>
  <si>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</si>
  <si>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</si>
  <si>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</si>
  <si>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</si>
  <si>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</si>
  <si>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</si>
  <si>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</si>
  <si>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</si>
  <si>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</si>
  <si>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</si>
  <si>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</si>
  <si>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</si>
  <si>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</si>
  <si>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</si>
  <si>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</si>
  <si>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</si>
  <si>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</si>
  <si>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</si>
  <si>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</si>
  <si>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</si>
  <si>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</si>
  <si>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</si>
  <si>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</si>
  <si>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</si>
  <si>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</si>
  <si>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</si>
  <si>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</si>
  <si>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</si>
  <si>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</si>
  <si>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</si>
  <si>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</si>
  <si>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</si>
  <si>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</si>
  <si>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</si>
  <si>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</si>
  <si>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</si>
  <si>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</si>
  <si>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</si>
  <si>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</si>
  <si>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</si>
  <si>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</si>
  <si>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</si>
  <si>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</si>
  <si>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</si>
  <si>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</si>
  <si>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</si>
  <si>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</si>
  <si>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</si>
  <si>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</si>
  <si>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</si>
  <si>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</si>
  <si>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</si>
  <si>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</si>
  <si>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</si>
  <si>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</si>
  <si>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</si>
  <si>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</si>
  <si>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</si>
  <si>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</si>
  <si>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</si>
  <si>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</si>
  <si>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</si>
  <si>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</si>
  <si>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</si>
  <si>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</si>
  <si>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</si>
  <si>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</si>
  <si>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</si>
  <si>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</si>
  <si>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</si>
  <si>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</si>
  <si>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</si>
  <si>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</si>
  <si>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</si>
  <si>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</si>
  <si>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</si>
  <si>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</si>
  <si>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</si>
  <si>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</si>
  <si>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</si>
  <si>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</si>
  <si>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</si>
  <si>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</si>
  <si>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</si>
  <si>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</si>
  <si>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</si>
  <si>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</si>
  <si>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</si>
  <si>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</si>
  <si>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</si>
  <si>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</si>
  <si>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</si>
  <si>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</si>
  <si>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</si>
  <si>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</si>
  <si>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</si>
  <si>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</si>
  <si>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</si>
  <si>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</si>
  <si>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</si>
  <si>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</si>
  <si>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</si>
  <si>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</si>
  <si>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</si>
  <si>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</si>
  <si>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</si>
  <si>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</si>
  <si>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</si>
  <si>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</si>
  <si>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</si>
  <si>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</si>
  <si>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</si>
  <si>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</si>
  <si>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</si>
  <si>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</si>
  <si>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</si>
  <si>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</si>
  <si>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</si>
  <si>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</si>
  <si>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</si>
  <si>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</si>
  <si>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</si>
  <si>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</si>
  <si>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</si>
  <si>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</si>
  <si>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</si>
  <si>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</si>
  <si>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</si>
  <si>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</si>
  <si>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</si>
  <si>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</si>
  <si>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</si>
  <si>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</si>
  <si>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</si>
  <si>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</si>
  <si>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</si>
  <si>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</si>
  <si>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</si>
  <si>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</si>
  <si>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</si>
  <si>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</si>
  <si>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</si>
  <si>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</si>
  <si>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</si>
  <si>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</si>
  <si>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</si>
  <si>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</si>
  <si>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</si>
  <si>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</si>
  <si>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</si>
  <si>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</si>
  <si>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</si>
  <si>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</si>
  <si>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</si>
  <si>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</si>
  <si>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</si>
  <si>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</si>
  <si>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</si>
  <si>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</si>
  <si>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</si>
  <si>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</si>
  <si>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</si>
  <si>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</si>
  <si>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</si>
  <si>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</si>
  <si>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</si>
  <si>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</si>
  <si>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</si>
  <si>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</si>
  <si>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</si>
  <si>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</si>
  <si>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</si>
  <si>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</si>
  <si>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</si>
  <si>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</si>
  <si>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</si>
  <si>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</si>
  <si>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</si>
  <si>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</si>
  <si>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</si>
  <si>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</si>
  <si>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</si>
  <si>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</si>
  <si>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</si>
  <si>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</si>
  <si>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</si>
  <si>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</si>
  <si>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</si>
  <si>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</si>
  <si>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</si>
  <si>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</si>
  <si>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</si>
  <si>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</si>
  <si>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</si>
  <si>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</si>
  <si>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</si>
  <si>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</si>
  <si>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</si>
  <si>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</si>
  <si>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</si>
  <si>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</si>
  <si>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</si>
  <si>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</si>
  <si>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</si>
  <si>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</si>
  <si>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</si>
  <si>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</si>
  <si>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</si>
  <si>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</si>
  <si>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</si>
  <si>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</si>
  <si>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</si>
  <si>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</si>
  <si>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</si>
  <si>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</si>
  <si>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</si>
  <si>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</si>
  <si>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</si>
  <si>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</si>
  <si>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</si>
  <si>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</si>
  <si>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</si>
  <si>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</si>
  <si>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</si>
  <si>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</si>
  <si>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</si>
  <si>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</si>
  <si>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</si>
  <si>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</si>
  <si>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</si>
  <si>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</si>
  <si>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</si>
  <si>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</si>
  <si>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</si>
  <si>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</si>
  <si>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</si>
  <si>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</si>
  <si>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</si>
  <si>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</si>
  <si>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</si>
  <si>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</si>
  <si>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</si>
  <si>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</si>
  <si>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</si>
  <si>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</si>
  <si>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</si>
  <si>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</si>
  <si>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</si>
  <si>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</si>
  <si>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</si>
  <si>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</si>
  <si>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</si>
  <si>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</si>
  <si>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</si>
  <si>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</si>
  <si>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</si>
  <si>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</si>
  <si>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</si>
  <si>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</si>
  <si>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</si>
  <si>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</si>
  <si>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</si>
  <si>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</si>
  <si>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</si>
  <si>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</si>
  <si>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</si>
  <si>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</si>
  <si>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</si>
  <si>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</si>
  <si>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</si>
  <si>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</si>
  <si>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</si>
  <si>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</si>
  <si>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</si>
  <si>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</si>
  <si>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</si>
  <si>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</si>
  <si>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</si>
  <si>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</si>
  <si>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</si>
  <si>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</si>
  <si>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</si>
  <si>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</si>
  <si>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</si>
  <si>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</si>
  <si>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</si>
  <si>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</si>
  <si>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</si>
  <si>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</si>
  <si>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</si>
  <si>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</si>
  <si>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</si>
  <si>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</si>
  <si>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</si>
  <si>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</si>
  <si>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</si>
  <si>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</si>
  <si>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</si>
  <si>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</si>
  <si>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</si>
  <si>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</si>
  <si>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</si>
  <si>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</si>
  <si>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</si>
  <si>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</si>
  <si>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</si>
  <si>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</si>
  <si>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</si>
  <si>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</si>
  <si>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</si>
  <si>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</si>
  <si>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</si>
  <si>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</si>
  <si>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</si>
  <si>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</si>
  <si>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</si>
  <si>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</si>
  <si>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</si>
  <si>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</si>
  <si>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</si>
  <si>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</si>
  <si>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</si>
  <si>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</si>
  <si>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</si>
  <si>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</si>
  <si>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</si>
  <si>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</si>
  <si>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</si>
  <si>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</si>
  <si>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</si>
  <si>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</si>
  <si>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</si>
  <si>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</si>
  <si>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</si>
  <si>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</si>
  <si>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</si>
  <si>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</si>
  <si>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</si>
  <si>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</si>
  <si>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</si>
  <si>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</si>
  <si>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</si>
  <si>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</si>
  <si>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</si>
  <si>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</si>
  <si>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</si>
  <si>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</si>
  <si>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</si>
  <si>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</si>
  <si>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</si>
  <si>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</si>
  <si>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</si>
  <si>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</si>
  <si>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</si>
  <si>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</si>
  <si>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</si>
  <si>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</si>
  <si>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</si>
  <si>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</si>
  <si>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</si>
  <si>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</si>
  <si>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</si>
  <si>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</si>
  <si>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</si>
  <si>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</si>
  <si>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</si>
  <si>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</si>
  <si>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</si>
  <si>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</si>
  <si>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</si>
  <si>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</si>
  <si>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</si>
  <si>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</si>
  <si>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</si>
  <si>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</si>
  <si>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</si>
  <si>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</si>
  <si>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</si>
  <si>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</si>
  <si>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</si>
  <si>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</si>
  <si>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</si>
  <si>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</si>
  <si>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</si>
  <si>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</si>
  <si>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</si>
  <si>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</si>
  <si>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</si>
  <si>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</si>
  <si>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</si>
  <si>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</si>
  <si>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</si>
  <si>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</si>
  <si>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</si>
  <si>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</si>
  <si>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</si>
  <si>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</si>
  <si>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</si>
  <si>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</si>
  <si>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</si>
  <si>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</si>
  <si>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</si>
  <si>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</si>
  <si>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</si>
  <si>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</si>
  <si>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</si>
  <si>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</si>
  <si>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</si>
  <si>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</si>
  <si>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</si>
  <si>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</si>
  <si>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</si>
  <si>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</si>
  <si>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</si>
  <si>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</si>
  <si>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</si>
  <si>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</si>
  <si>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</si>
  <si>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</si>
  <si>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</si>
  <si>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</si>
  <si>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</si>
  <si>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</si>
  <si>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</si>
  <si>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</si>
  <si>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</si>
  <si>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</si>
  <si>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</si>
  <si>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</si>
  <si>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</si>
  <si>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</si>
  <si>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</si>
  <si>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</si>
  <si>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</si>
  <si>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</si>
  <si>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</si>
  <si>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</si>
  <si>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</si>
  <si>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</si>
  <si>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</si>
  <si>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</si>
  <si>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</si>
  <si>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</si>
  <si>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</si>
  <si>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</si>
  <si>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</si>
  <si>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</si>
  <si>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</si>
  <si>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</si>
  <si>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</si>
  <si>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</si>
  <si>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</si>
  <si>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</si>
  <si>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</si>
  <si>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</si>
  <si>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</si>
  <si>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</si>
  <si>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</si>
  <si>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</si>
  <si>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</si>
  <si>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</si>
  <si>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</si>
  <si>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</si>
  <si>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</si>
  <si>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</si>
  <si>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</si>
  <si>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</si>
  <si>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</si>
  <si>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</si>
  <si>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</si>
  <si>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</si>
  <si>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</si>
  <si>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</si>
  <si>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</si>
  <si>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</si>
  <si>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</si>
  <si>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</si>
  <si>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</si>
  <si>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</si>
  <si>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</si>
  <si>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</si>
  <si>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</si>
  <si>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</si>
  <si>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</si>
  <si>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</si>
  <si>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</si>
  <si>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</si>
  <si>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</si>
  <si>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</si>
  <si>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</si>
  <si>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</si>
  <si>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</si>
  <si>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</si>
  <si>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</si>
  <si>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</si>
  <si>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</si>
  <si>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</si>
  <si>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</si>
  <si>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</si>
  <si>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</si>
  <si>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</si>
  <si>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</si>
  <si>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</si>
  <si>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</si>
  <si>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</si>
  <si>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</si>
  <si>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</si>
  <si>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</si>
  <si>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</si>
  <si>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</si>
  <si>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</si>
  <si>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</si>
  <si>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</si>
  <si>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</si>
  <si>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</si>
  <si>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</si>
  <si>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</si>
  <si>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</si>
  <si>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</si>
  <si>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</si>
  <si>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</si>
  <si>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</si>
  <si>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</si>
  <si>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</si>
  <si>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</si>
  <si>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</si>
  <si>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</si>
  <si>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</si>
  <si>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</si>
  <si>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</si>
  <si>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</si>
  <si>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</si>
  <si>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</si>
  <si>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</si>
  <si>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</si>
  <si>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</si>
  <si>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</si>
  <si>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</si>
  <si>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</si>
  <si>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</si>
  <si>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</si>
  <si>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</si>
  <si>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</si>
  <si>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</si>
  <si>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</si>
  <si>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</si>
  <si>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</si>
  <si>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</si>
  <si>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</si>
  <si>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</si>
  <si>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</si>
  <si>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</si>
  <si>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</si>
  <si>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</si>
  <si>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</si>
  <si>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</si>
  <si>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</si>
  <si>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</si>
  <si>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</si>
  <si>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</si>
  <si>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</si>
  <si>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</si>
  <si>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</si>
  <si>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</si>
  <si>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</si>
  <si>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</si>
  <si>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</si>
  <si>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</si>
  <si>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</si>
  <si>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</si>
  <si>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</si>
  <si>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</si>
  <si>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</si>
  <si>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</si>
  <si>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</si>
  <si>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</si>
  <si>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</si>
  <si>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</si>
  <si>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</si>
  <si>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</si>
  <si>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</si>
  <si>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</si>
  <si>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</si>
  <si>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</si>
  <si>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</si>
  <si>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</si>
  <si>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</si>
  <si>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</si>
  <si>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</si>
  <si>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</si>
  <si>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</si>
  <si>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</si>
  <si>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</si>
  <si>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</si>
  <si>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</si>
  <si>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</si>
  <si>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</si>
  <si>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</si>
  <si>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</si>
  <si>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</si>
  <si>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</si>
  <si>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</si>
  <si>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</si>
  <si>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</si>
  <si>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</si>
  <si>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</si>
  <si>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</si>
  <si>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</si>
  <si>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</si>
  <si>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</si>
  <si>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</si>
  <si>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</si>
  <si>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</si>
  <si>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</si>
  <si>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</si>
  <si>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</si>
  <si>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</si>
  <si>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</si>
  <si>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</si>
  <si>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</si>
  <si>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</si>
  <si>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</si>
  <si>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</si>
  <si>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</si>
  <si>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</si>
  <si>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</si>
  <si>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</si>
  <si>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</si>
  <si>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</si>
  <si>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</si>
  <si>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</si>
  <si>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</si>
  <si>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</si>
  <si>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</si>
  <si>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</si>
  <si>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</si>
  <si>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</si>
  <si>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</si>
  <si>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</si>
  <si>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</si>
  <si>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</si>
  <si>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</si>
  <si>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</si>
  <si>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</si>
  <si>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</si>
  <si>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</si>
  <si>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</si>
  <si>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</si>
  <si>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</si>
  <si>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</si>
  <si>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</si>
  <si>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</si>
  <si>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</si>
  <si>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</si>
  <si>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</si>
  <si>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</si>
  <si>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</si>
  <si>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</si>
  <si>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</si>
  <si>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</si>
  <si>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</si>
  <si>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</si>
  <si>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</si>
  <si>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</si>
  <si>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</si>
  <si>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</si>
  <si>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</si>
  <si>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</si>
  <si>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</si>
  <si>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</si>
  <si>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</si>
  <si>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</si>
  <si>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</si>
  <si>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</si>
  <si>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</si>
  <si>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</si>
  <si>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</si>
  <si>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</si>
  <si>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</si>
  <si>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</si>
  <si>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</si>
  <si>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</si>
  <si>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</si>
  <si>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</si>
  <si>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</si>
  <si>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</si>
  <si>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</si>
  <si>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</si>
  <si>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</si>
  <si>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</si>
  <si>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</si>
  <si>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</si>
  <si>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</si>
  <si>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</si>
  <si>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</si>
  <si>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</si>
  <si>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</si>
  <si>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</si>
  <si>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</si>
  <si>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</si>
  <si>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</si>
  <si>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</si>
  <si>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</si>
  <si>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</si>
  <si>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</si>
  <si>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</si>
  <si>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</si>
  <si>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</si>
  <si>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</si>
  <si>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</si>
  <si>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</si>
  <si>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</si>
  <si>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</si>
  <si>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</si>
  <si>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</si>
  <si>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</si>
  <si>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</si>
  <si>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</si>
  <si>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</si>
  <si>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</si>
  <si>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</si>
  <si>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</si>
  <si>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</si>
  <si>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</si>
  <si>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</si>
  <si>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</si>
  <si>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</si>
  <si>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</si>
  <si>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</si>
  <si>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</si>
  <si>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</si>
  <si>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</si>
  <si>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</si>
  <si>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</si>
  <si>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</si>
  <si>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</si>
  <si>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</si>
  <si>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</si>
  <si>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</si>
  <si>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</si>
  <si>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</si>
  <si>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</si>
  <si>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</si>
  <si>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</si>
  <si>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</si>
  <si>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</si>
  <si>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</si>
  <si>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</si>
  <si>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</si>
  <si>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</si>
  <si>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</si>
  <si>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</si>
  <si>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</si>
  <si>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</si>
  <si>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</si>
  <si>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</si>
  <si>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</si>
  <si>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</si>
  <si>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</si>
  <si>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</si>
  <si>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</si>
  <si>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</si>
  <si>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</si>
  <si>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</si>
  <si>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</si>
  <si>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</si>
  <si>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</si>
  <si>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</si>
  <si>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</si>
  <si>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</si>
  <si>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</si>
  <si>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</si>
  <si>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</si>
  <si>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</si>
  <si>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</si>
  <si>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</si>
  <si>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</si>
  <si>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</si>
  <si>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</si>
  <si>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</si>
  <si>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</si>
  <si>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</si>
  <si>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</si>
  <si>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</si>
  <si>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</si>
  <si>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</si>
  <si>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</si>
  <si>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</si>
  <si>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</si>
  <si>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</si>
  <si>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</si>
  <si>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</si>
  <si>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</si>
  <si>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</si>
  <si>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</si>
  <si>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</si>
  <si>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</si>
  <si>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</si>
  <si>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</si>
  <si>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</si>
  <si>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</si>
  <si>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</si>
  <si>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</si>
  <si>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</si>
  <si>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</si>
  <si>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</si>
  <si>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</si>
  <si>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</si>
  <si>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</si>
  <si>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</si>
  <si>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</si>
  <si>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</si>
  <si>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</si>
  <si>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</si>
  <si>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</si>
  <si>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</si>
  <si>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</si>
  <si>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</si>
  <si>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</si>
  <si>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</si>
  <si>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</si>
  <si>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</si>
  <si>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</si>
  <si>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</si>
  <si>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</si>
  <si>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</si>
  <si>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</si>
  <si>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</si>
  <si>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</si>
  <si>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</si>
  <si>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</si>
  <si>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</si>
  <si>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</si>
  <si>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</si>
  <si>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</si>
  <si>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</si>
  <si>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</si>
  <si>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</si>
  <si>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</si>
  <si>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</si>
  <si>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</si>
  <si>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</si>
  <si>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</si>
  <si>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</si>
  <si>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</si>
  <si>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</si>
  <si>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</si>
  <si>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</si>
  <si>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</si>
  <si>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</si>
  <si>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</si>
  <si>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</si>
  <si>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</si>
  <si>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</si>
  <si>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</si>
  <si>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</si>
  <si>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</si>
  <si>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</si>
  <si>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</si>
  <si>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</si>
  <si>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</si>
  <si>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</si>
  <si>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</si>
  <si>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</si>
  <si>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</si>
  <si>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</si>
  <si>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</si>
  <si>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</si>
  <si>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</si>
  <si>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</si>
  <si>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</si>
  <si>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</si>
  <si>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</si>
  <si>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</si>
  <si>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</si>
  <si>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</si>
  <si>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</si>
  <si>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</si>
  <si>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</si>
  <si>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</si>
  <si>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</si>
  <si>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</si>
  <si>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</si>
  <si>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</si>
  <si>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</si>
  <si>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</si>
  <si>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</si>
  <si>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</si>
  <si>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</si>
  <si>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</si>
  <si>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</si>
  <si>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</si>
  <si>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</si>
  <si>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</si>
  <si>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</si>
  <si>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</si>
  <si>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</si>
  <si>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</si>
  <si>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</si>
  <si>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</si>
  <si>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</si>
  <si>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</si>
  <si>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</si>
  <si>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</si>
  <si>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</si>
  <si>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</si>
  <si>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</si>
  <si>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</si>
  <si>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</si>
  <si>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</si>
  <si>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</si>
  <si>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</si>
  <si>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</si>
  <si>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</si>
  <si>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</si>
  <si>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</si>
  <si>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</si>
  <si>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</si>
  <si>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</si>
  <si>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</si>
  <si>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</si>
  <si>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</si>
  <si>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</si>
  <si>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</si>
  <si>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</si>
  <si>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</si>
  <si>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</si>
  <si>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</si>
  <si>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</si>
  <si>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</si>
  <si>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</si>
  <si>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</si>
  <si>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</si>
  <si>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</si>
  <si>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</si>
  <si>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</si>
  <si>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</si>
  <si>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</si>
  <si>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</si>
  <si>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</si>
  <si>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</si>
  <si>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</si>
  <si>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</si>
  <si>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</si>
  <si>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</si>
  <si>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</si>
  <si>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</si>
  <si>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</si>
  <si>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</si>
  <si>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</si>
  <si>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</si>
  <si>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</si>
  <si>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</si>
  <si>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</si>
  <si>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</si>
  <si>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</si>
  <si>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</si>
  <si>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</si>
  <si>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</si>
  <si>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</si>
  <si>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</si>
  <si>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</si>
  <si>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</si>
  <si>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</si>
  <si>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</si>
  <si>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</si>
  <si>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</si>
  <si>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</si>
  <si>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</si>
  <si>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</si>
  <si>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</si>
  <si>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</si>
  <si>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</si>
  <si>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</si>
  <si>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</si>
  <si>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</si>
  <si>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</si>
  <si>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</si>
  <si>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</si>
  <si>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</si>
  <si>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</si>
  <si>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</si>
  <si>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</si>
  <si>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</si>
  <si>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</si>
  <si>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</si>
  <si>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</si>
  <si>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</si>
  <si>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</si>
  <si>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</si>
  <si>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</si>
  <si>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</si>
  <si>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</si>
  <si>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</si>
  <si>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</si>
  <si>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</si>
  <si>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</si>
  <si>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</si>
  <si>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</si>
  <si>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</si>
  <si>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</si>
  <si>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</si>
  <si>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</si>
  <si>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</si>
  <si>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</si>
  <si>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</si>
  <si>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</si>
  <si>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</si>
  <si>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</si>
  <si>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</si>
  <si>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</si>
  <si>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</si>
  <si>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</si>
  <si>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</si>
  <si>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</si>
  <si>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</si>
  <si>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</si>
  <si>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</si>
  <si>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</si>
  <si>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</si>
  <si>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</si>
  <si>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</si>
  <si>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</si>
  <si>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</si>
  <si>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</si>
  <si>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</si>
  <si>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</si>
  <si>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</si>
  <si>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</si>
  <si>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</si>
  <si>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</si>
  <si>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</si>
  <si>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</si>
  <si>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</si>
  <si>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</si>
  <si>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</si>
  <si>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</si>
  <si>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</si>
  <si>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</si>
  <si>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</si>
  <si>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</si>
  <si>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</si>
  <si>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</si>
  <si>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</si>
  <si>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</si>
  <si>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</si>
  <si>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</si>
  <si>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</si>
  <si>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</si>
  <si>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</si>
  <si>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</si>
  <si>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</si>
  <si>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</si>
  <si>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</si>
  <si>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</si>
  <si>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</si>
  <si>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</si>
  <si>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</si>
  <si>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</si>
  <si>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</si>
  <si>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</si>
  <si>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</si>
  <si>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</si>
  <si>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</si>
  <si>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</si>
  <si>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</si>
  <si>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</si>
  <si>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</si>
  <si>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</si>
  <si>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</si>
  <si>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</si>
  <si>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</si>
  <si>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</si>
  <si>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</si>
  <si>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</si>
  <si>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</si>
  <si>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</si>
  <si>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</si>
  <si>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</si>
  <si>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</si>
  <si>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</si>
  <si>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</si>
  <si>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</si>
  <si>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</si>
  <si>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</si>
  <si>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</si>
  <si>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</si>
  <si>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</si>
  <si>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</si>
  <si>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</si>
  <si>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</si>
  <si>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</si>
  <si>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</si>
  <si>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</si>
  <si>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</si>
  <si>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</si>
  <si>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</si>
  <si>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</si>
  <si>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</si>
  <si>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</si>
  <si>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</si>
  <si>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</si>
  <si>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</si>
  <si>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</si>
  <si>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</si>
  <si>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</si>
  <si>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</si>
  <si>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</si>
  <si>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</si>
  <si>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</si>
  <si>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</si>
  <si>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</si>
  <si>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</si>
  <si>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</si>
  <si>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</si>
  <si>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</si>
  <si>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</si>
  <si>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</si>
  <si>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</si>
  <si>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</si>
  <si>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</si>
  <si>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</si>
  <si>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</si>
  <si>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</si>
  <si>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</si>
  <si>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</si>
  <si>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</si>
  <si>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</si>
  <si>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</si>
  <si>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</si>
  <si>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</si>
  <si>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</si>
  <si>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</si>
  <si>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</si>
  <si>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</si>
  <si>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</si>
  <si>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</si>
  <si>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</si>
  <si>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</si>
  <si>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</si>
  <si>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</si>
  <si>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</si>
  <si>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</si>
  <si>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</si>
  <si>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</si>
  <si>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</si>
  <si>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</si>
  <si>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</si>
  <si>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</si>
  <si>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</si>
  <si>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</si>
  <si>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</si>
  <si>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</si>
  <si>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</si>
  <si>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</si>
  <si>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</si>
  <si>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</si>
  <si>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</si>
  <si>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</si>
  <si>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</si>
  <si>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</si>
  <si>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</si>
  <si>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</si>
  <si>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</si>
  <si>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</si>
  <si>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</si>
  <si>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</si>
  <si>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</si>
  <si>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</si>
  <si>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</si>
  <si>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</si>
  <si>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</si>
  <si>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</si>
  <si>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</si>
  <si>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</si>
  <si>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</si>
  <si>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</si>
  <si>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</si>
  <si>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</si>
  <si>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</si>
  <si>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</si>
  <si>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</si>
  <si>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</si>
  <si>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</si>
  <si>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</si>
  <si>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</si>
  <si>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</si>
  <si>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</si>
  <si>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</si>
  <si>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</si>
  <si>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</si>
  <si>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</si>
  <si>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</si>
  <si>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</si>
  <si>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</si>
  <si>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</si>
  <si>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</si>
  <si>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</si>
  <si>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</si>
  <si>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</si>
  <si>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</si>
  <si>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</si>
  <si>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</si>
  <si>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</si>
  <si>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</si>
  <si>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</si>
  <si>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</si>
  <si>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</si>
  <si>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</si>
  <si>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</si>
  <si>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</si>
  <si>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</si>
  <si>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</si>
  <si>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</si>
  <si>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</si>
  <si>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</si>
  <si>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</si>
  <si>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</si>
  <si>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</si>
  <si>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</si>
  <si>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</si>
  <si>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</si>
  <si>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</si>
  <si>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</si>
  <si>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</si>
  <si>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</si>
  <si>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</si>
  <si>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</si>
  <si>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</si>
  <si>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</si>
  <si>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</si>
  <si>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</si>
  <si>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</si>
  <si>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</si>
  <si>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</si>
  <si>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</si>
  <si>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</si>
  <si>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</si>
  <si>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</si>
  <si>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</si>
  <si>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</si>
  <si>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</si>
  <si>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</si>
  <si>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</si>
  <si>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</si>
  <si>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</si>
  <si>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</si>
  <si>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</si>
  <si>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</si>
  <si>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</si>
  <si>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</si>
  <si>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</si>
  <si>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</si>
  <si>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</si>
  <si>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</si>
  <si>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</si>
  <si>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</si>
  <si>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</si>
  <si>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</si>
  <si>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</si>
  <si>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</si>
  <si>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</si>
  <si>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</si>
  <si>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</si>
  <si>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</si>
  <si>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</si>
  <si>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</si>
  <si>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</si>
  <si>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</si>
  <si>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</si>
  <si>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</si>
  <si>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</si>
  <si>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</si>
  <si>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</si>
  <si>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</si>
  <si>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</si>
  <si>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</si>
  <si>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</si>
  <si>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</si>
  <si>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</si>
  <si>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</si>
  <si>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</si>
  <si>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</si>
  <si>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</si>
  <si>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</si>
  <si>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</si>
  <si>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</si>
  <si>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</si>
  <si>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</si>
  <si>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</si>
  <si>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</si>
  <si>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</si>
  <si>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</si>
  <si>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</si>
  <si>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</si>
  <si>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</si>
  <si>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</si>
  <si>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</si>
  <si>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</si>
  <si>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</si>
  <si>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</si>
  <si>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</si>
  <si>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</si>
  <si>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</si>
  <si>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</si>
  <si>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</si>
  <si>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</si>
  <si>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</si>
  <si>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</si>
  <si>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</si>
  <si>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</si>
  <si>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</si>
  <si>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</si>
  <si>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</si>
  <si>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</si>
  <si>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</si>
  <si>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</si>
  <si>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</si>
  <si>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</si>
  <si>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</si>
  <si>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</si>
  <si>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</si>
  <si>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</si>
  <si>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</si>
  <si>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</si>
  <si>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</si>
  <si>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</si>
  <si>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</si>
  <si>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</si>
  <si>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</si>
  <si>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</si>
  <si>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</si>
  <si>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</si>
  <si>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</si>
  <si>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</si>
  <si>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</si>
  <si>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</si>
  <si>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</si>
  <si>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</si>
  <si>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</si>
  <si>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</si>
  <si>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</si>
  <si>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</si>
  <si>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</si>
  <si>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</si>
  <si>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</si>
  <si>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</si>
  <si>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</si>
  <si>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</si>
  <si>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</si>
  <si>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</si>
  <si>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</si>
  <si>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</si>
  <si>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</si>
  <si>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</si>
  <si>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</si>
  <si>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</si>
  <si>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</si>
  <si>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</si>
  <si>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</si>
  <si>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</si>
  <si>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</si>
  <si>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</si>
  <si>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</si>
  <si>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</si>
  <si>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</si>
  <si>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</si>
  <si>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</si>
  <si>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</si>
  <si>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</si>
  <si>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</si>
  <si>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</si>
  <si>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</si>
  <si>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</si>
  <si>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</si>
  <si>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</si>
  <si>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</si>
  <si>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</si>
  <si>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</si>
  <si>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</si>
  <si>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</si>
  <si>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</si>
  <si>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</si>
  <si>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</si>
  <si>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</si>
  <si>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</si>
  <si>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</si>
  <si>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</si>
  <si>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</si>
  <si>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</si>
  <si>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</si>
  <si>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</si>
  <si>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</si>
  <si>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</si>
  <si>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</si>
  <si>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</si>
  <si>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</si>
  <si>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</si>
  <si>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</si>
  <si>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</si>
  <si>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</si>
  <si>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</si>
  <si>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</si>
  <si>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</si>
  <si>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</si>
  <si>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</si>
  <si>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</si>
  <si>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</si>
  <si>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</si>
  <si>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</si>
  <si>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</si>
  <si>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</si>
  <si>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</si>
  <si>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</si>
  <si>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</si>
  <si>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</si>
  <si>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</si>
  <si>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</si>
  <si>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</si>
  <si>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</si>
  <si>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</si>
  <si>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</si>
  <si>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</si>
  <si>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</si>
  <si>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</si>
  <si>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</si>
  <si>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</si>
  <si>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</si>
  <si>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</si>
  <si>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</si>
  <si>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</si>
  <si>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</si>
  <si>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</si>
  <si>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</si>
  <si>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</si>
  <si>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</si>
  <si>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</si>
  <si>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</si>
  <si>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</si>
  <si>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</si>
  <si>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</si>
  <si>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</si>
  <si>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</si>
  <si>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</si>
  <si>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</si>
  <si>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</si>
  <si>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</si>
  <si>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</si>
  <si>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</si>
  <si>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</si>
  <si>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</si>
  <si>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</si>
  <si>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</si>
  <si>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</si>
  <si>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</si>
  <si>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</si>
  <si>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</si>
  <si>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</si>
  <si>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</si>
  <si>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</si>
  <si>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</si>
  <si>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</si>
  <si>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</si>
  <si>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</si>
  <si>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</si>
  <si>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</si>
  <si>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</si>
  <si>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</si>
  <si>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</si>
  <si>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</si>
  <si>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</si>
  <si>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</si>
  <si>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</si>
  <si>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</si>
  <si>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</si>
  <si>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</si>
  <si>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</si>
  <si>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</si>
  <si>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</si>
  <si>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</si>
  <si>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</si>
  <si>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</si>
  <si>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</si>
  <si>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</si>
  <si>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</si>
  <si>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</si>
  <si>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</si>
  <si>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</si>
  <si>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</si>
  <si>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</si>
  <si>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</si>
  <si>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</si>
  <si>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</si>
  <si>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</si>
  <si>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</si>
  <si>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</si>
  <si>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</si>
  <si>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</si>
  <si>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</si>
  <si>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</si>
  <si>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</si>
  <si>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</si>
  <si>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</si>
  <si>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</si>
  <si>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</si>
  <si>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</si>
  <si>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</si>
  <si>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</si>
  <si>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</si>
  <si>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</si>
  <si>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</si>
  <si>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</si>
  <si>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</si>
  <si>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</si>
  <si>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</si>
  <si>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</si>
  <si>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</si>
  <si>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</si>
  <si>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</si>
  <si>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</si>
  <si>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</si>
  <si>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</si>
  <si>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</si>
  <si>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</si>
  <si>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</si>
  <si>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</si>
  <si>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</si>
  <si>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</si>
  <si>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</si>
  <si>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</si>
  <si>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</si>
  <si>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</si>
  <si>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</si>
  <si>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</si>
  <si>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</si>
  <si>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</si>
  <si>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</si>
  <si>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</si>
  <si>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</si>
  <si>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</si>
  <si>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</si>
  <si>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</si>
  <si>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</si>
  <si>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</si>
  <si>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</si>
  <si>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</si>
  <si>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</si>
  <si>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</si>
  <si>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</si>
  <si>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</si>
  <si>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</si>
  <si>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</si>
  <si>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</si>
  <si>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</si>
  <si>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</si>
  <si>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</si>
  <si>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</si>
  <si>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</si>
  <si>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</si>
  <si>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</si>
  <si>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</si>
  <si>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</si>
  <si>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</si>
  <si>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</si>
  <si>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</si>
  <si>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</si>
  <si>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</si>
  <si>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</si>
  <si>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</si>
  <si>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</si>
  <si>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</si>
  <si>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</si>
  <si>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</si>
  <si>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</si>
  <si>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</si>
  <si>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</si>
  <si>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</si>
  <si>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</si>
  <si>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</si>
  <si>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</si>
  <si>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</si>
  <si>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</si>
  <si>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</si>
  <si>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</si>
  <si>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</si>
  <si>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</si>
  <si>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</si>
  <si>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</si>
  <si>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</si>
  <si>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</si>
  <si>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</si>
  <si>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</si>
  <si>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</si>
  <si>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</si>
  <si>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</si>
  <si>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</si>
  <si>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</si>
  <si>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</si>
  <si>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</si>
  <si>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</si>
  <si>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</si>
  <si>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</si>
  <si>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</si>
  <si>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</si>
  <si>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</si>
  <si>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</si>
  <si>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</si>
  <si>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</si>
  <si>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</si>
  <si>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</si>
  <si>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</si>
  <si>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</si>
  <si>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</si>
  <si>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</si>
  <si>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</si>
  <si>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</si>
  <si>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</si>
  <si>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</si>
  <si>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</si>
  <si>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</si>
  <si>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</si>
  <si>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</si>
  <si>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</si>
  <si>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</si>
  <si>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</si>
  <si>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</si>
  <si>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</si>
  <si>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</si>
  <si>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</si>
  <si>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</si>
  <si>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</si>
  <si>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</si>
  <si>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</si>
  <si>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</si>
  <si>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</si>
  <si>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</si>
  <si>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</si>
  <si>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</si>
  <si>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</si>
  <si>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</si>
  <si>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</si>
  <si>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</si>
  <si>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</si>
  <si>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</si>
  <si>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</si>
  <si>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</si>
  <si>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</si>
  <si>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</si>
  <si>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</si>
  <si>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</si>
  <si>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</si>
  <si>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</si>
  <si>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</si>
  <si>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</si>
  <si>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</si>
  <si>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</si>
  <si>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</si>
  <si>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</si>
  <si>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</si>
  <si>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</si>
  <si>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</si>
  <si>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</si>
  <si>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</si>
  <si>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</si>
  <si>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</si>
  <si>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</si>
  <si>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</si>
  <si>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</si>
  <si>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</si>
  <si>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</si>
  <si>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</si>
  <si>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</si>
  <si>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</si>
  <si>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</si>
  <si>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</si>
  <si>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</si>
  <si>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</si>
  <si>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</si>
  <si>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</si>
  <si>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</si>
  <si>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</si>
  <si>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</si>
  <si>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</si>
  <si>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</si>
  <si>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</si>
  <si>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</si>
  <si>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</si>
  <si>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</si>
  <si>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</si>
  <si>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</si>
  <si>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</si>
  <si>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</si>
  <si>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</si>
  <si>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</si>
  <si>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</si>
  <si>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</si>
  <si>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</si>
  <si>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</si>
  <si>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</si>
  <si>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</si>
  <si>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</si>
  <si>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</si>
  <si>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</si>
  <si>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</si>
  <si>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</si>
  <si>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</si>
  <si>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</si>
  <si>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</si>
  <si>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</si>
  <si>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</si>
  <si>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</si>
  <si>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</si>
  <si>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</si>
  <si>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</si>
  <si>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</si>
  <si>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</si>
  <si>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</si>
  <si>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</si>
  <si>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</si>
  <si>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</si>
  <si>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</si>
  <si>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</si>
  <si>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</si>
  <si>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</si>
  <si>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</si>
  <si>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</si>
  <si>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</si>
  <si>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</si>
  <si>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</si>
  <si>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</si>
  <si>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</si>
  <si>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</si>
  <si>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</si>
  <si>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</si>
  <si>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</si>
  <si>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</si>
  <si>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</si>
  <si>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</si>
  <si>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</si>
  <si>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</si>
  <si>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</si>
  <si>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</si>
  <si>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</si>
  <si>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</si>
  <si>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</si>
  <si>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</si>
  <si>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</si>
  <si>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</si>
  <si>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</si>
  <si>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</si>
  <si>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</si>
  <si>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</si>
  <si>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</si>
  <si>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</si>
  <si>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</si>
  <si>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</si>
  <si>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</si>
  <si>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</si>
  <si>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</si>
  <si>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</si>
  <si>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</si>
  <si>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</si>
  <si>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</si>
  <si>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</si>
  <si>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</si>
  <si>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</si>
  <si>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</si>
  <si>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</si>
  <si>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</si>
  <si>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</si>
  <si>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</si>
  <si>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</si>
  <si>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</si>
  <si>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</si>
  <si>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</si>
  <si>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</si>
  <si>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</si>
  <si>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</si>
  <si>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</si>
  <si>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</si>
  <si>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</si>
  <si>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</si>
  <si>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</si>
  <si>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</si>
  <si>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</si>
  <si>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</si>
  <si>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</si>
  <si>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</si>
  <si>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</si>
  <si>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</si>
  <si>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</si>
  <si>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</si>
  <si>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</si>
  <si>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</si>
  <si>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</si>
  <si>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</si>
  <si>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</si>
  <si>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</si>
  <si>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</si>
  <si>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</si>
  <si>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</si>
  <si>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</si>
  <si>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</si>
  <si>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</si>
  <si>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</si>
  <si>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</si>
  <si>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</si>
  <si>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</si>
  <si>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</si>
  <si>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</si>
  <si>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</si>
  <si>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</si>
  <si>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</si>
  <si>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</si>
  <si>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</si>
  <si>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</si>
  <si>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</si>
  <si>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</si>
  <si>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</si>
  <si>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</si>
  <si>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</si>
  <si>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</si>
  <si>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</si>
  <si>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</si>
  <si>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</si>
  <si>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</si>
  <si>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</si>
  <si>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</si>
  <si>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</si>
  <si>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</si>
  <si>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</si>
  <si>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</si>
  <si>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</si>
  <si>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</si>
  <si>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</si>
  <si>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</si>
  <si>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</si>
  <si>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</si>
  <si>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</si>
  <si>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</si>
  <si>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</si>
  <si>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</si>
  <si>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</si>
  <si>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</si>
  <si>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</si>
  <si>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</si>
  <si>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</si>
  <si>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</si>
  <si>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</si>
  <si>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</si>
  <si>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</si>
  <si>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</si>
  <si>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</si>
  <si>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</si>
  <si>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</si>
  <si>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</si>
  <si>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</si>
  <si>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</si>
  <si>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</si>
  <si>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</si>
  <si>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</si>
  <si>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</si>
  <si>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</si>
  <si>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</si>
  <si>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</si>
  <si>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</si>
  <si>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</si>
  <si>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</si>
  <si>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</si>
  <si>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</si>
  <si>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</si>
  <si>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</si>
  <si>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</si>
  <si>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</si>
  <si>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</si>
  <si>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</si>
  <si>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</si>
  <si>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</si>
  <si>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</si>
  <si>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</si>
  <si>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</si>
  <si>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</si>
  <si>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</si>
  <si>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</si>
  <si>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</si>
  <si>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</si>
  <si>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</si>
  <si>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</si>
  <si>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</si>
  <si>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</si>
  <si>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</si>
  <si>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</si>
  <si>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</si>
  <si>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</si>
  <si>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</si>
  <si>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</si>
  <si>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</si>
  <si>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</si>
  <si>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</si>
  <si>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</si>
  <si>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</si>
  <si>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</si>
  <si>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</si>
  <si>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</si>
  <si>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</si>
  <si>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</si>
  <si>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</si>
  <si>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</si>
  <si>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</si>
  <si>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</si>
  <si>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</si>
  <si>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</si>
  <si>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</si>
  <si>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</si>
  <si>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</si>
  <si>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</si>
  <si>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</si>
  <si>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</si>
  <si>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</si>
  <si>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</si>
  <si>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</si>
  <si>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</si>
  <si>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</si>
  <si>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</si>
  <si>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</si>
  <si>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</si>
  <si>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</si>
  <si>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</si>
  <si>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</si>
  <si>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</si>
  <si>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</si>
  <si>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</si>
  <si>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</si>
  <si>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</si>
  <si>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</si>
  <si>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</si>
  <si>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</si>
  <si>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</si>
  <si>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</si>
  <si>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</si>
  <si>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</si>
  <si>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</si>
  <si>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</si>
  <si>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</si>
  <si>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</si>
  <si>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</si>
  <si>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</si>
  <si>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</si>
  <si>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</si>
  <si>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</si>
  <si>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</si>
  <si>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</si>
  <si>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</si>
  <si>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</si>
  <si>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</si>
  <si>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</si>
  <si>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</si>
  <si>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</si>
  <si>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</si>
  <si>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</si>
  <si>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</si>
  <si>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</si>
  <si>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</si>
  <si>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</si>
  <si>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</si>
  <si>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</si>
  <si>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</si>
  <si>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</si>
  <si>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</si>
  <si>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</si>
  <si>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</si>
  <si>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</si>
  <si>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</si>
  <si>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</si>
  <si>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</si>
  <si>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</si>
  <si>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</si>
  <si>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</si>
  <si>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</si>
  <si>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</si>
  <si>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</si>
  <si>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</si>
  <si>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</si>
  <si>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</si>
  <si>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</si>
  <si>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</si>
  <si>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</si>
  <si>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</si>
  <si>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</si>
  <si>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</si>
  <si>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</si>
  <si>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</si>
  <si>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</si>
  <si>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</si>
  <si>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</si>
  <si>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</si>
  <si>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</si>
  <si>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</si>
  <si>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</si>
  <si>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</si>
  <si>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</si>
  <si>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</si>
  <si>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</si>
  <si>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</si>
  <si>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</si>
  <si>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</si>
  <si>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</si>
  <si>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</si>
  <si>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</si>
  <si>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</si>
  <si>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</si>
  <si>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</si>
  <si>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</si>
  <si>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</si>
  <si>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</si>
  <si>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</si>
  <si>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</si>
  <si>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</si>
  <si>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</si>
  <si>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</si>
  <si>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</si>
  <si>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</si>
  <si>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</si>
  <si>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</si>
  <si>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</si>
  <si>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</si>
  <si>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</si>
  <si>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</si>
  <si>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</si>
  <si>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</si>
  <si>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</si>
  <si>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</si>
  <si>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</si>
  <si>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</si>
  <si>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</si>
  <si>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</si>
  <si>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</si>
  <si>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</si>
  <si>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</si>
  <si>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</si>
  <si>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</si>
  <si>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</si>
  <si>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</si>
  <si>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</si>
  <si>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</si>
  <si>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</si>
  <si>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</si>
  <si>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</si>
  <si>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</si>
  <si>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</si>
  <si>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</si>
  <si>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</si>
  <si>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</si>
  <si>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</si>
  <si>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</si>
  <si>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</si>
  <si>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</si>
  <si>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</si>
  <si>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</si>
  <si>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</si>
  <si>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</si>
  <si>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</si>
  <si>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</si>
  <si>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</si>
  <si>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</si>
  <si>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</si>
  <si>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</si>
  <si>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</si>
  <si>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</si>
  <si>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</si>
  <si>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</si>
  <si>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</si>
  <si>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</si>
  <si>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</si>
  <si>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</si>
  <si>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</si>
  <si>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</si>
  <si>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</si>
  <si>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</si>
  <si>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</si>
  <si>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</si>
  <si>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</si>
  <si>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</si>
  <si>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</si>
  <si>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</si>
  <si>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</si>
  <si>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</si>
  <si>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</si>
  <si>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</si>
  <si>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</si>
  <si>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</si>
  <si>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</si>
  <si>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</si>
  <si>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</si>
  <si>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</si>
  <si>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</si>
  <si>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</si>
  <si>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</si>
  <si>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</si>
  <si>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</si>
  <si>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</si>
  <si>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</si>
  <si>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</si>
  <si>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</si>
  <si>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</si>
  <si>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</si>
  <si>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</si>
  <si>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</si>
  <si>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</si>
  <si>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</si>
  <si>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</si>
  <si>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</si>
  <si>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</si>
  <si>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</si>
  <si>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</si>
  <si>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</si>
  <si>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</si>
  <si>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</si>
  <si>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</si>
  <si>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</si>
  <si>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</si>
  <si>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</si>
  <si>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</si>
  <si>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</si>
  <si>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</si>
  <si>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</si>
  <si>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</si>
  <si>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</si>
  <si>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</si>
  <si>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</si>
  <si>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</si>
  <si>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</si>
  <si>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</si>
  <si>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</si>
  <si>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</si>
  <si>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</si>
  <si>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</si>
  <si>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</si>
  <si>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</si>
  <si>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</si>
  <si>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</si>
  <si>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</si>
  <si>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</si>
  <si>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</si>
  <si>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</si>
  <si>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</si>
  <si>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</si>
  <si>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</si>
  <si>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</si>
  <si>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</si>
  <si>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</si>
  <si>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</si>
  <si>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</si>
  <si>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</si>
  <si>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</si>
  <si>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</si>
  <si>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</si>
  <si>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</si>
  <si>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</si>
  <si>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</si>
  <si>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</si>
  <si>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</si>
  <si>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</si>
  <si>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</si>
  <si>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</si>
  <si>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</si>
  <si>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</si>
  <si>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</si>
  <si>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</si>
  <si>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</si>
  <si>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</si>
  <si>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</si>
  <si>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</si>
  <si>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</si>
  <si>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</si>
  <si>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</si>
  <si>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</si>
  <si>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</si>
  <si>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</si>
  <si>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</si>
  <si>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</si>
  <si>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</si>
  <si>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</si>
  <si>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</si>
  <si>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</si>
  <si>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</si>
  <si>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</si>
  <si>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</si>
  <si>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</si>
  <si>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</si>
  <si>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</si>
  <si>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</si>
  <si>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</si>
  <si>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</si>
  <si>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</si>
  <si>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</si>
  <si>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</si>
  <si>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</si>
  <si>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</si>
  <si>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</si>
  <si>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</si>
  <si>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</si>
  <si>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</si>
  <si>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</si>
  <si>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</si>
  <si>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</si>
  <si>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</si>
  <si>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</si>
  <si>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</si>
  <si>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</si>
  <si>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</si>
  <si>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</si>
  <si>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</si>
  <si>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</si>
  <si>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</si>
  <si>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</si>
  <si>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</si>
  <si>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</si>
  <si>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</si>
  <si>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</si>
  <si>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</si>
  <si>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</si>
  <si>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</si>
  <si>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</si>
  <si>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</si>
  <si>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</si>
  <si>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</si>
  <si>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</si>
  <si>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</si>
  <si>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</si>
  <si>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</si>
  <si>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</si>
  <si>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</si>
  <si>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</si>
  <si>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</si>
  <si>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</si>
  <si>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</si>
  <si>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</si>
  <si>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</si>
  <si>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</si>
  <si>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</si>
  <si>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</si>
  <si>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</si>
  <si>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</si>
  <si>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</si>
  <si>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</si>
  <si>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</si>
  <si>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</si>
  <si>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</si>
  <si>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</si>
  <si>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</si>
  <si>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</si>
  <si>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</si>
  <si>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</si>
  <si>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</si>
  <si>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</si>
  <si>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</si>
  <si>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</si>
  <si>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</si>
  <si>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</si>
  <si>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</si>
  <si>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</si>
  <si>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</si>
  <si>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</si>
  <si>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</si>
  <si>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</si>
  <si>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</si>
  <si>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</si>
  <si>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</si>
  <si>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</si>
  <si>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</si>
  <si>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</si>
  <si>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</si>
  <si>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</si>
  <si>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</si>
  <si>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</si>
  <si>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</si>
  <si>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</si>
  <si>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</si>
  <si>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</si>
  <si>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</si>
  <si>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</si>
  <si>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</si>
  <si>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</si>
  <si>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</si>
  <si>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</si>
  <si>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</si>
  <si>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</si>
  <si>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</si>
  <si>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</si>
  <si>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</si>
  <si>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</si>
  <si>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</si>
  <si>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</si>
  <si>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</si>
  <si>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</si>
  <si>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</si>
  <si>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</si>
  <si>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</si>
  <si>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</si>
  <si>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</si>
  <si>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</si>
  <si>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</si>
  <si>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</si>
  <si>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</si>
  <si>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</si>
  <si>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</si>
  <si>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</si>
  <si>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</si>
  <si>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</si>
  <si>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</si>
  <si>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</si>
  <si>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</si>
  <si>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</si>
  <si>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</si>
  <si>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</si>
  <si>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</si>
  <si>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</si>
  <si>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</si>
  <si>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</si>
  <si>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</si>
  <si>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</si>
  <si>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</si>
  <si>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</si>
  <si>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</si>
  <si>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</si>
  <si>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</si>
  <si>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</si>
  <si>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</si>
  <si>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</si>
  <si>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</si>
  <si>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</si>
  <si>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</si>
  <si>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</si>
  <si>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</si>
  <si>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</si>
  <si>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</si>
  <si>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</si>
  <si>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</si>
  <si>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</si>
  <si>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</si>
  <si>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</si>
  <si>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</si>
  <si>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</si>
  <si>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</si>
  <si>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</si>
  <si>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</si>
  <si>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</si>
  <si>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</si>
  <si>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</si>
  <si>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</si>
  <si>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</si>
  <si>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</si>
  <si>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</si>
  <si>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</si>
  <si>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</si>
  <si>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</si>
  <si>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</si>
  <si>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</si>
  <si>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</si>
  <si>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</si>
  <si>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</si>
  <si>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</si>
  <si>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</si>
  <si>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</si>
  <si>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</si>
  <si>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</si>
  <si>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</si>
  <si>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</si>
  <si>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</si>
  <si>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</si>
  <si>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</si>
  <si>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</si>
  <si>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</si>
  <si>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</si>
  <si>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</si>
  <si>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</si>
  <si>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</si>
  <si>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</si>
  <si>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</si>
  <si>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</si>
  <si>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</si>
  <si>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</si>
  <si>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</si>
  <si>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</si>
  <si>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</si>
  <si>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</si>
  <si>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</si>
  <si>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</si>
  <si>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</si>
  <si>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</si>
  <si>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</si>
  <si>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</si>
  <si>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</si>
  <si>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</si>
  <si>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</si>
  <si>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</si>
  <si>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</si>
  <si>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</si>
  <si>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</si>
  <si>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</si>
  <si>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</si>
  <si>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</si>
  <si>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</si>
  <si>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</si>
  <si>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</si>
  <si>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</si>
  <si>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</si>
  <si>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</si>
  <si>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</si>
  <si>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</si>
  <si>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</si>
  <si>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</si>
  <si>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</si>
  <si>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</si>
  <si>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</si>
  <si>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</si>
  <si>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</si>
  <si>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</si>
  <si>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</si>
  <si>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</si>
  <si>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</si>
  <si>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</si>
  <si>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</si>
  <si>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</si>
  <si>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</si>
  <si>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</si>
  <si>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</si>
  <si>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</si>
  <si>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</si>
  <si>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</si>
  <si>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</si>
  <si>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</si>
  <si>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</si>
  <si>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</si>
  <si>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</si>
  <si>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</si>
  <si>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</si>
  <si>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</si>
  <si>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</si>
  <si>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</si>
  <si>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</si>
  <si>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</si>
  <si>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</si>
  <si>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</si>
  <si>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</si>
  <si>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</si>
  <si>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</si>
  <si>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</si>
  <si>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</si>
  <si>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</si>
  <si>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</si>
  <si>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</si>
  <si>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</si>
  <si>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</si>
  <si>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</si>
  <si>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</si>
  <si>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</si>
  <si>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</si>
  <si>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</si>
  <si>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</si>
  <si>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</si>
  <si>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</si>
  <si>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</si>
  <si>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</si>
  <si>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</si>
  <si>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</si>
  <si>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</si>
  <si>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</si>
  <si>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</si>
  <si>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</si>
  <si>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</si>
  <si>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</si>
  <si>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</si>
  <si>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</si>
  <si>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</si>
  <si>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</si>
  <si>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</si>
  <si>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</si>
  <si>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</si>
  <si>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</si>
  <si>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</si>
  <si>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</si>
  <si>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</si>
  <si>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</si>
  <si>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</si>
  <si>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</si>
  <si>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</si>
  <si>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</si>
  <si>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</si>
  <si>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</si>
  <si>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</si>
  <si>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</si>
  <si>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</si>
  <si>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</si>
  <si>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</si>
  <si>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</si>
  <si>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</si>
  <si>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</si>
  <si>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</si>
  <si>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</si>
  <si>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</si>
  <si>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</si>
  <si>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</si>
  <si>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</si>
  <si>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</si>
  <si>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</si>
  <si>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</si>
  <si>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</si>
  <si>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</si>
  <si>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</si>
  <si>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</si>
  <si>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</si>
  <si>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</si>
  <si>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</si>
  <si>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</si>
  <si>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</si>
  <si>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</si>
  <si>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</si>
  <si>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</si>
  <si>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</si>
  <si>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</si>
  <si>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</si>
  <si>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</si>
  <si>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</si>
  <si>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</si>
  <si>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</si>
  <si>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</si>
  <si>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</si>
  <si>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</si>
  <si>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</si>
  <si>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</si>
  <si>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</si>
  <si>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</si>
  <si>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</si>
  <si>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</si>
  <si>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</si>
  <si>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</si>
  <si>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</si>
  <si>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</si>
  <si>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</si>
  <si>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</si>
  <si>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</si>
  <si>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</si>
  <si>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</si>
  <si>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</si>
  <si>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</si>
  <si>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</si>
  <si>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</si>
  <si>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</si>
  <si>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</si>
  <si>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</si>
  <si>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</si>
  <si>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</si>
  <si>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</si>
  <si>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</si>
  <si>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</si>
  <si>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</si>
  <si>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</si>
  <si>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</si>
  <si>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</si>
  <si>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</si>
  <si>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</si>
  <si>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</si>
  <si>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</si>
  <si>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</si>
  <si>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</si>
  <si>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</si>
  <si>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</si>
  <si>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</si>
  <si>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</si>
  <si>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</si>
  <si>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</si>
  <si>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</si>
  <si>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</si>
  <si>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</si>
  <si>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</si>
  <si>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</si>
  <si>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</si>
  <si>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</si>
  <si>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</si>
  <si>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</si>
  <si>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</si>
  <si>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</si>
  <si>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</si>
  <si>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</si>
  <si>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</si>
  <si>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</si>
  <si>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</si>
  <si>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</si>
  <si>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</si>
  <si>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</si>
  <si>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</si>
  <si>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</si>
  <si>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</si>
  <si>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</si>
  <si>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</si>
  <si>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</si>
  <si>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</si>
  <si>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</si>
  <si>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</si>
  <si>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</si>
  <si>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</si>
  <si>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</si>
  <si>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</si>
  <si>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</si>
  <si>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</si>
  <si>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</si>
  <si>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</si>
  <si>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</si>
  <si>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</si>
  <si>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</si>
  <si>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</si>
  <si>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</si>
  <si>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</si>
  <si>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</si>
  <si>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</si>
  <si>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</si>
  <si>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</si>
  <si>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</si>
  <si>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</si>
  <si>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</si>
  <si>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</si>
  <si>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</si>
  <si>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</si>
  <si>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</si>
  <si>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</si>
  <si>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</si>
  <si>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</si>
  <si>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</si>
  <si>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</si>
  <si>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</si>
  <si>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</si>
  <si>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</si>
  <si>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</si>
  <si>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</si>
  <si>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</si>
  <si>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</si>
  <si>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</si>
  <si>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</si>
  <si>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</si>
  <si>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</si>
  <si>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</si>
  <si>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</si>
  <si>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</si>
  <si>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</si>
  <si>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</si>
  <si>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</si>
  <si>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</si>
  <si>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</si>
  <si>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</si>
  <si>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</si>
  <si>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</si>
  <si>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</si>
  <si>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</si>
  <si>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</si>
  <si>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</si>
  <si>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</si>
  <si>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</si>
  <si>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</si>
  <si>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</si>
  <si>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</si>
  <si>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</si>
  <si>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</si>
  <si>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</si>
  <si>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</si>
  <si>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</si>
  <si>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</si>
  <si>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</si>
  <si>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</si>
  <si>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</si>
  <si>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</si>
  <si>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</si>
  <si>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</si>
  <si>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</si>
  <si>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</si>
  <si>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</si>
  <si>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</si>
  <si>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</si>
  <si>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</si>
  <si>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</si>
  <si>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</si>
  <si>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</si>
  <si>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</si>
  <si>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</si>
  <si>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</si>
  <si>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</si>
  <si>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</si>
  <si>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</si>
  <si>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</si>
  <si>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</si>
  <si>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</si>
  <si>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</si>
  <si>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</si>
  <si>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</si>
  <si>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</si>
  <si>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</si>
  <si>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</si>
  <si>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</si>
  <si>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</si>
  <si>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</si>
  <si>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</si>
  <si>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</si>
  <si>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</si>
  <si>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</si>
  <si>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</si>
  <si>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</si>
  <si>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</si>
  <si>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</si>
  <si>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</si>
  <si>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</si>
  <si>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</si>
  <si>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</si>
  <si>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</si>
  <si>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</si>
  <si>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</si>
  <si>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</si>
  <si>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</si>
  <si>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</si>
  <si>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</si>
  <si>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</si>
  <si>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</si>
  <si>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</si>
  <si>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</si>
  <si>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</si>
  <si>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</si>
  <si>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</si>
  <si>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</si>
  <si>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</si>
  <si>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</si>
  <si>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</si>
  <si>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</si>
  <si>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</si>
  <si>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</si>
  <si>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</si>
  <si>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</si>
  <si>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</si>
  <si>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</si>
  <si>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</si>
  <si>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</si>
  <si>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</si>
  <si>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</si>
  <si>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</si>
  <si>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</si>
  <si>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</si>
  <si>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</si>
  <si>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</si>
  <si>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</si>
  <si>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</si>
  <si>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</si>
  <si>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</si>
  <si>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</si>
  <si>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</si>
  <si>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</si>
  <si>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</si>
  <si>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</si>
  <si>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</si>
  <si>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</si>
  <si>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</si>
  <si>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</si>
  <si>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</si>
  <si>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</si>
  <si>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</si>
  <si>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</si>
  <si>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</si>
  <si>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</si>
  <si>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</si>
  <si>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</si>
  <si>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</si>
  <si>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</si>
  <si>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</si>
  <si>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</si>
  <si>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</si>
  <si>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</si>
  <si>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</si>
  <si>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</si>
  <si>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</si>
  <si>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</si>
  <si>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</si>
  <si>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</si>
  <si>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</si>
  <si>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</si>
  <si>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</si>
  <si>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</si>
  <si>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</si>
  <si>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</si>
  <si>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</si>
  <si>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</si>
  <si>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</si>
  <si>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</si>
  <si>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</si>
  <si>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</si>
  <si>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</si>
  <si>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</si>
  <si>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</si>
  <si>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</si>
  <si>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</si>
  <si>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</si>
  <si>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</si>
  <si>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</si>
  <si>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</si>
  <si>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</si>
  <si>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</si>
  <si>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</si>
  <si>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</si>
  <si>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</si>
  <si>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</si>
  <si>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</si>
  <si>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</si>
  <si>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</si>
  <si>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</si>
  <si>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</si>
  <si>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</si>
  <si>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</si>
  <si>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</si>
  <si>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</si>
  <si>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</si>
  <si>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</si>
  <si>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</si>
  <si>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</si>
  <si>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</si>
  <si>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</si>
  <si>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</si>
  <si>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</si>
  <si>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</si>
  <si>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</si>
  <si>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</si>
  <si>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</si>
  <si>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</si>
  <si>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</si>
  <si>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</si>
  <si>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</si>
  <si>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</si>
  <si>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</si>
  <si>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</si>
  <si>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</si>
  <si>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</si>
  <si>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</si>
  <si>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</si>
  <si>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</si>
  <si>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</si>
  <si>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</si>
  <si>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</si>
  <si>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</si>
  <si>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</si>
  <si>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</si>
  <si>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</si>
  <si>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</si>
  <si>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</si>
  <si>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</si>
  <si>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</si>
  <si>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</si>
  <si>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</si>
  <si>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</si>
  <si>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</si>
  <si>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</si>
  <si>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</si>
  <si>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</si>
  <si>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</si>
  <si>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</si>
  <si>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</si>
  <si>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</si>
  <si>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</si>
  <si>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</si>
  <si>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</si>
  <si>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</si>
  <si>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</si>
  <si>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</si>
  <si>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</si>
  <si>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</si>
  <si>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</si>
  <si>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</si>
  <si>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</si>
  <si>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</si>
  <si>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</si>
  <si>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</si>
  <si>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</si>
  <si>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</si>
  <si>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</si>
  <si>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</si>
  <si>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</si>
  <si>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</si>
  <si>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</si>
  <si>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</si>
  <si>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</si>
  <si>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</si>
  <si>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</si>
  <si>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</si>
  <si>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</si>
  <si>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</si>
  <si>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</si>
  <si>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</si>
  <si>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</si>
  <si>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</si>
  <si>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</si>
  <si>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</si>
  <si>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</si>
  <si>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</si>
  <si>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</si>
  <si>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</si>
  <si>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</si>
  <si>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</si>
  <si>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</si>
  <si>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</si>
  <si>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</si>
  <si>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</si>
  <si>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</si>
  <si>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</si>
  <si>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</si>
  <si>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</si>
  <si>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</si>
  <si>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</si>
  <si>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</si>
  <si>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</si>
  <si>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</si>
  <si>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</si>
  <si>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</si>
  <si>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</si>
  <si>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</si>
  <si>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</si>
  <si>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</si>
  <si>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</si>
  <si>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</si>
  <si>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</si>
  <si>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</si>
  <si>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</si>
  <si>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</si>
  <si>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</si>
  <si>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</si>
  <si>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</si>
  <si>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</si>
  <si>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</si>
  <si>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</si>
  <si>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</si>
  <si>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</si>
  <si>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</si>
  <si>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</si>
  <si>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</si>
  <si>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</si>
  <si>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</si>
  <si>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</si>
  <si>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</si>
  <si>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</si>
  <si>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</si>
  <si>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</si>
  <si>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</si>
  <si>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</si>
  <si>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</si>
  <si>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</si>
  <si>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</si>
  <si>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</si>
  <si>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</si>
  <si>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</si>
  <si>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</si>
  <si>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</si>
  <si>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</si>
  <si>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</si>
  <si>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</si>
  <si>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</si>
  <si>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</si>
  <si>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</si>
  <si>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</si>
  <si>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</si>
  <si>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</si>
  <si>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</si>
  <si>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</si>
  <si>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</si>
  <si>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</si>
  <si>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</si>
  <si>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</si>
  <si>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</si>
  <si>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</si>
  <si>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</si>
  <si>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</si>
  <si>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</si>
  <si>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</si>
  <si>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</si>
  <si>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</si>
  <si>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</si>
  <si>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</si>
  <si>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</si>
  <si>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</si>
  <si>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</si>
  <si>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</si>
  <si>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</si>
  <si>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</si>
  <si>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</si>
  <si>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</si>
  <si>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</si>
  <si>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</si>
  <si>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</si>
  <si>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</si>
  <si>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</si>
  <si>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</si>
  <si>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</si>
  <si>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</si>
  <si>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</si>
  <si>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</si>
  <si>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</si>
  <si>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</si>
  <si>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</si>
  <si>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</si>
  <si>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</si>
  <si>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</si>
  <si>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</si>
  <si>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</si>
  <si>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</si>
  <si>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</si>
  <si>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</si>
  <si>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</si>
  <si>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</si>
  <si>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</si>
  <si>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</si>
  <si>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</si>
  <si>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</si>
  <si>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</si>
  <si>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</si>
  <si>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</si>
  <si>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</si>
  <si>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</si>
  <si>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</si>
  <si>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</si>
  <si>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</si>
  <si>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</si>
  <si>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</si>
  <si>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</si>
  <si>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</si>
  <si>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</si>
  <si>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</si>
  <si>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</si>
  <si>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</si>
  <si>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</si>
  <si>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</si>
  <si>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</si>
  <si>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</si>
  <si>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</si>
  <si>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</si>
  <si>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</si>
  <si>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</si>
  <si>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</si>
  <si>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</si>
  <si>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</si>
  <si>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</si>
  <si>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</si>
  <si>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</si>
  <si>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</si>
  <si>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</si>
  <si>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</si>
  <si>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</si>
  <si>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</si>
  <si>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</si>
  <si>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</si>
  <si>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</si>
  <si>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</si>
  <si>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</si>
  <si>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</si>
  <si>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</si>
  <si>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</si>
  <si>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</si>
  <si>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</si>
  <si>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</si>
  <si>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</si>
  <si>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</si>
  <si>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</si>
  <si>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</si>
  <si>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</si>
  <si>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</si>
  <si>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</si>
  <si>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</si>
  <si>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</si>
  <si>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</si>
  <si>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</si>
  <si>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</si>
  <si>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</si>
  <si>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</si>
  <si>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</si>
  <si>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</si>
  <si>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</si>
  <si>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</si>
  <si>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</si>
  <si>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</si>
  <si>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</si>
  <si>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</si>
  <si>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</si>
  <si>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</si>
  <si>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</si>
  <si>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</si>
  <si>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</si>
  <si>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</si>
  <si>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</si>
  <si>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</si>
  <si>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</si>
  <si>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</si>
  <si>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</si>
  <si>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</si>
  <si>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</si>
  <si>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</si>
  <si>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</si>
  <si>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</si>
  <si>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</si>
  <si>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</si>
  <si>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</si>
  <si>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</si>
  <si>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</si>
  <si>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</si>
  <si>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</si>
  <si>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</si>
  <si>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</si>
  <si>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</si>
  <si>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</si>
  <si>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</si>
  <si>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</si>
  <si>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</si>
  <si>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</si>
  <si>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</si>
  <si>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</si>
  <si>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</si>
  <si>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</si>
  <si>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</si>
  <si>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</si>
  <si>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</si>
  <si>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</si>
  <si>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</si>
  <si>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</si>
  <si>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</si>
  <si>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</si>
  <si>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</si>
  <si>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</si>
  <si>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</si>
  <si>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</si>
  <si>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</si>
  <si>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</si>
  <si>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</si>
  <si>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</si>
  <si>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</si>
  <si>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</si>
  <si>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</si>
  <si>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</si>
  <si>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</si>
  <si>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</si>
  <si>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</si>
  <si>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</si>
  <si>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</si>
  <si>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</si>
  <si>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</si>
  <si>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</si>
  <si>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</si>
  <si>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</si>
  <si>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</si>
  <si>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</si>
  <si>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</si>
  <si>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</si>
  <si>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</si>
  <si>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</si>
  <si>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</si>
  <si>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</si>
  <si>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</si>
  <si>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</si>
  <si>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</si>
  <si>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</si>
  <si>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</si>
  <si>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</si>
  <si>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</si>
  <si>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</si>
  <si>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</si>
  <si>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</si>
  <si>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</si>
  <si>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</si>
  <si>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</si>
  <si>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</si>
  <si>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</si>
  <si>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</si>
  <si>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</si>
  <si>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</si>
  <si>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</si>
  <si>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</si>
  <si>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</si>
  <si>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</si>
  <si>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</si>
  <si>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</si>
  <si>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</si>
  <si>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</si>
  <si>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</si>
  <si>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</si>
  <si>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</si>
  <si>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</si>
  <si>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</si>
  <si>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</si>
  <si>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</si>
  <si>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</si>
  <si>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</si>
  <si>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</si>
  <si>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</si>
  <si>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</si>
  <si>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</si>
  <si>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</si>
  <si>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</si>
  <si>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</si>
  <si>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</si>
  <si>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</si>
  <si>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</si>
  <si>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</si>
  <si>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</si>
  <si>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</si>
  <si>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</si>
  <si>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</si>
  <si>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</si>
  <si>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</si>
  <si>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</si>
  <si>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</si>
  <si>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</si>
  <si>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</si>
  <si>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</si>
  <si>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</si>
  <si>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</si>
  <si>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</si>
  <si>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</si>
  <si>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</si>
  <si>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</si>
  <si>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</si>
  <si>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</si>
  <si>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</si>
  <si>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</si>
  <si>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</si>
  <si>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</si>
  <si>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</si>
  <si>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</si>
  <si>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</si>
  <si>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</si>
  <si>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</si>
  <si>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</si>
  <si>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</si>
  <si>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</si>
  <si>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</si>
  <si>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</si>
  <si>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</si>
  <si>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</si>
  <si>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</si>
  <si>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</si>
  <si>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</si>
  <si>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</si>
  <si>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</si>
  <si>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</si>
  <si>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</si>
  <si>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</si>
  <si>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</si>
  <si>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</si>
  <si>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</si>
  <si>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</si>
  <si>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</si>
  <si>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</si>
  <si>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</si>
  <si>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</si>
  <si>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</si>
  <si>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</si>
  <si>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</si>
  <si>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</si>
  <si>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</si>
  <si>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</si>
  <si>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</si>
  <si>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</si>
  <si>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</si>
  <si>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</si>
  <si>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</si>
  <si>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</si>
  <si>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</si>
  <si>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</si>
  <si>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</si>
  <si>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</si>
  <si>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</si>
  <si>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</si>
  <si>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</si>
  <si>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</si>
  <si>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</si>
  <si>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</si>
  <si>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</si>
  <si>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</si>
  <si>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</si>
  <si>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</si>
  <si>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</si>
  <si>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</si>
  <si>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</si>
  <si>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</si>
  <si>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</si>
  <si>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</si>
  <si>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</si>
  <si>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</si>
  <si>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</si>
  <si>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</si>
  <si>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</si>
  <si>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</si>
  <si>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</si>
  <si>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</si>
  <si>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</si>
  <si>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</si>
  <si>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</si>
  <si>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</si>
  <si>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</si>
  <si>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</si>
  <si>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</si>
  <si>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</si>
  <si>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</si>
  <si>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</si>
  <si>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</si>
  <si>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</si>
  <si>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</si>
  <si>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</si>
  <si>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</si>
  <si>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</si>
  <si>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</si>
  <si>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</si>
  <si>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</si>
  <si>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</si>
  <si>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</si>
  <si>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</si>
  <si>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</si>
  <si>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</si>
  <si>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</si>
  <si>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</si>
  <si>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</si>
  <si>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</si>
  <si>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</si>
  <si>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</si>
  <si>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</si>
  <si>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</si>
  <si>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</si>
  <si>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</si>
  <si>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</si>
  <si>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</si>
  <si>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</si>
  <si>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</si>
  <si>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</si>
  <si>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</si>
  <si>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</si>
  <si>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</si>
  <si>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</si>
  <si>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</si>
  <si>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</si>
  <si>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</si>
  <si>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</si>
  <si>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</si>
  <si>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</si>
  <si>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</si>
  <si>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</si>
  <si>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</si>
  <si>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</si>
  <si>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</si>
  <si>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</si>
  <si>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</si>
  <si>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</si>
  <si>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</si>
  <si>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</si>
  <si>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</si>
  <si>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</si>
  <si>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</si>
  <si>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</si>
  <si>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</si>
  <si>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</si>
  <si>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</si>
  <si>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</si>
  <si>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</si>
  <si>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</si>
  <si>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</si>
  <si>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</si>
  <si>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</si>
  <si>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</si>
  <si>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</si>
  <si>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</si>
  <si>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</si>
  <si>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</si>
  <si>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</si>
  <si>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</si>
  <si>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</si>
  <si>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</si>
  <si>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</si>
  <si>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</si>
  <si>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</si>
  <si>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</si>
  <si>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</si>
  <si>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</si>
  <si>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</si>
  <si>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</si>
  <si>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</si>
  <si>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</si>
  <si>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</si>
  <si>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</si>
  <si>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</si>
  <si>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</si>
  <si>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</si>
  <si>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</si>
  <si>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</si>
  <si>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</si>
  <si>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</si>
  <si>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</si>
  <si>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</si>
  <si>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</si>
  <si>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</si>
  <si>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</si>
  <si>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</si>
  <si>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</si>
  <si>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</si>
  <si>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</si>
  <si>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</si>
  <si>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</si>
  <si>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</si>
  <si>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</si>
  <si>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</si>
  <si>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</si>
  <si>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</si>
  <si>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</si>
  <si>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</si>
  <si>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</si>
  <si>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</si>
  <si>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</si>
  <si>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</si>
  <si>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</si>
  <si>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</si>
  <si>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</si>
  <si>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</si>
  <si>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</si>
  <si>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</si>
  <si>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</si>
  <si>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</si>
  <si>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</si>
  <si>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</si>
  <si>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</si>
  <si>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</si>
  <si>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</si>
  <si>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</si>
  <si>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</si>
  <si>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</si>
  <si>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</si>
  <si>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</si>
  <si>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</si>
  <si>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</si>
  <si>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</si>
  <si>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</si>
  <si>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</si>
  <si>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</si>
  <si>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</si>
  <si>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</si>
  <si>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</si>
  <si>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</si>
  <si>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</si>
  <si>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</si>
  <si>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</si>
  <si>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</si>
  <si>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</si>
  <si>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</si>
  <si>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</si>
  <si>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</si>
  <si>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</si>
  <si>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</si>
  <si>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</si>
  <si>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</si>
  <si>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</si>
  <si>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</si>
  <si>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</si>
  <si>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</si>
  <si>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</si>
  <si>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</si>
  <si>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</si>
  <si>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</si>
  <si>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</si>
  <si>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</si>
  <si>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</si>
  <si>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</si>
  <si>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</si>
  <si>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</si>
  <si>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</si>
  <si>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</si>
  <si>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</si>
  <si>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</si>
  <si>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</si>
  <si>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</si>
  <si>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</si>
  <si>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</si>
  <si>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</si>
  <si>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</si>
  <si>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</si>
  <si>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</si>
  <si>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</si>
  <si>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</si>
  <si>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</si>
  <si>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</si>
  <si>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</si>
  <si>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</si>
  <si>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</si>
  <si>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</si>
  <si>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</si>
  <si>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</si>
  <si>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</si>
  <si>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</si>
  <si>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</si>
  <si>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</si>
  <si>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</si>
  <si>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</si>
  <si>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</si>
  <si>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</si>
  <si>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</si>
  <si>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</si>
  <si>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</si>
  <si>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</si>
  <si>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</si>
  <si>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</si>
  <si>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</si>
  <si>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</si>
  <si>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</si>
  <si>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</si>
  <si>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</si>
  <si>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</si>
  <si>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</si>
  <si>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</si>
  <si>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</si>
  <si>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</si>
  <si>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</si>
  <si>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</si>
  <si>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</si>
  <si>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</si>
  <si>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</si>
  <si>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</si>
  <si>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</si>
  <si>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</si>
  <si>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</si>
  <si>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</si>
  <si>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</si>
  <si>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</si>
  <si>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</si>
  <si>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</si>
  <si>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</si>
  <si>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</si>
  <si>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</si>
  <si>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</si>
  <si>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</si>
  <si>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</si>
  <si>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</si>
  <si>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</si>
  <si>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</si>
  <si>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</si>
  <si>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</si>
  <si>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</si>
  <si>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</si>
  <si>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</si>
  <si>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</si>
  <si>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</si>
  <si>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</si>
  <si>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</si>
  <si>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</si>
  <si>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</si>
  <si>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</si>
  <si>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</si>
  <si>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</si>
  <si>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</si>
  <si>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</si>
  <si>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</si>
  <si>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</si>
  <si>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</si>
  <si>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</si>
  <si>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</si>
  <si>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</si>
  <si>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</si>
  <si>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</si>
  <si>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</si>
  <si>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</si>
  <si>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</si>
  <si>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</si>
  <si>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</si>
  <si>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</si>
  <si>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</si>
  <si>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</si>
  <si>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</si>
  <si>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</si>
  <si>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</si>
  <si>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</si>
  <si>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</si>
  <si>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</si>
  <si>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</si>
  <si>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</si>
  <si>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</si>
  <si>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</si>
  <si>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</si>
  <si>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</si>
  <si>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</si>
  <si>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</si>
  <si>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</si>
  <si>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</si>
  <si>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</si>
  <si>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</si>
  <si>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</si>
  <si>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</si>
  <si>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</si>
  <si>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</si>
  <si>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</si>
  <si>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team waiting access</t>
  </si>
  <si>
    <t>PCM-20251101-00000353</t>
  </si>
  <si>
    <t>ETA 30 km</t>
  </si>
  <si>
    <t>PCM-20251101-00000439</t>
  </si>
  <si>
    <t>Restored by PG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</si>
  <si>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</si>
  <si>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</si>
  <si>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</si>
  <si>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</si>
  <si>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</si>
  <si>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15 mins</t>
  </si>
  <si>
    <t>PCM-20251101-00000265</t>
  </si>
  <si>
    <t xml:space="preserve">site restored and agai down  team need  2 hour </t>
  </si>
  <si>
    <t>PCM-20251101-00000475</t>
  </si>
  <si>
    <t>60 mins</t>
  </si>
  <si>
    <t>PCM-20251101-00000497</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</si>
  <si>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</si>
  <si>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</si>
  <si>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</si>
  <si>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</si>
  <si>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</si>
  <si>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</si>
  <si>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</si>
  <si>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PCM-20251101-00000484</t>
  </si>
  <si>
    <t>ETA 100 mins</t>
  </si>
  <si>
    <t>PCM-20251101-00000499</t>
  </si>
  <si>
    <t>ETA 90 mins</t>
  </si>
  <si>
    <t>TT-20251101-00429</t>
  </si>
  <si>
    <t>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</si>
</sst>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9" totalsRowShown="0" headerRowDxfId="15" dataDxfId="14" headerRowBorderDxfId="12" tableBorderDxfId="13">
  <autoFilter ref="A1:L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299.43849062499794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45962.386916550924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45962.386916550924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45962.386916550924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45962.386916550924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45962.386916550924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45962.386916550924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45962.386916550924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45962.386916550924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45962.386916550924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45962.386916550924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45962.386916550924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45962.386916550924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45962.386916550924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45962.386916550924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45962.386916550924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45962.386916550924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45962.386916550924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45962.386916550924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45962.386916550924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45962.386916550924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45962.386916550924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45962.386916550924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45962.386916550924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45962.386916550924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45962.386916550924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45962.386916550924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45962.386916550924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45962.386916550924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45962.386916550924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45962.386916550924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45962.386916550924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45962.386916550924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45962.386916550924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45962.386916550924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45962.386916550924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45962.386916550924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45962.386916550924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45962.386916550924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45962.386916550924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45962.386916550924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45962.386916550924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45962.386916550924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45962.386916550924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45962.386916550924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45962.386916550924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45962.386916550924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45962.386916550924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45962.386916550924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45962.386916550924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45962.386916550924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45962.386916550924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45962.386916550924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45962.386916550924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45962.386916550924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45962.386916550924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45962.386916550924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45962.386916550924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45962.386916550924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45962.386916550924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45962.386916550924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45962.386916550924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45962.386916550924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45962.386916550924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45962.386916550924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45962.386916550924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45962.386916550924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45962.386916550924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45962.386916550924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45962.386916550924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45962.386916550924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45962.386916550924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45962.386916550924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45962.386916550924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45962.386916550924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45962.386916550924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45962.386916550924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45962.386916550924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45962.386916550924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45962.386916550924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45962.386916550924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45962.386916550924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45962.386916550924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45962.386916550924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45962.386916550924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45962.386916550924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45962.386916550924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45962.386916550924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45962.386916550924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45962.386916550924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45962.386916550924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45962.386916550924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45962.386916550924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45962.386916550924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45962.386916550924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45962.386916550924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45962.386916550924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45962.386916550924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45962.386916550924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45962.386916550924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45962.386916550924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45962.386916550924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45962.386916550924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45962.386916550924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45962.386916550924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45962.386916550924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45962.386916550924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45962.386916550924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45962.386916550924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45962.386916550924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45962.386916550924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45962.386916550924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45962.386916550924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45962.386916550924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45962.386916550924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45962.386916550924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45962.386916550924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45962.386916550924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45962.386916550924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45962.386916550924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45962.386916550924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45962.386916550924</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45962.386916550924</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137.38707858796261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3.6448332175932592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0.16873368055530591</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0.14868738425866468</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1</v>
      </c>
      <c r="D7" s="18" t="s">
        <v>10126</v>
      </c>
      <c r="E7" s="114" t="s">
        <v>39021</v>
      </c>
      <c r="F7" s="115">
        <v>45962.255532407406</v>
      </c>
      <c r="G7" s="116">
        <f ca="1">IFERROR(NOW()-F7,"-")</f>
        <v>0.13138414351851679</v>
      </c>
      <c r="H7" s="115">
        <v>45962.196504629632</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4</v>
      </c>
      <c r="D8" s="19" t="s">
        <v>19048</v>
      </c>
      <c r="E8" s="114" t="s">
        <v>39021</v>
      </c>
      <c r="F8" s="115">
        <v>45962.277789351851</v>
      </c>
      <c r="G8" s="116">
        <f ca="1">IFERROR(NOW()-F8,"-")</f>
        <v>0.10912719907355495</v>
      </c>
      <c r="H8" s="115">
        <v>45962.245497685188</v>
      </c>
      <c r="I8" s="18" t="str">
        <f>IFERROR(VLOOKUP(D8,DB!A:F,6,0),"")</f>
        <v>SCECO</v>
      </c>
      <c r="J8" s="18" t="str">
        <f>IFERROR(VLOOKUP(D8,DB!A:G,7,0),"")</f>
        <v>Dead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25879</v>
      </c>
      <c r="E9" s="114" t="s">
        <v>39021</v>
      </c>
      <c r="F9" s="115">
        <v>45962.302557870367</v>
      </c>
      <c r="G9" s="116">
        <f ca="1">IFERROR(NOW()-F9,"-")</f>
        <v>8.4358680556761101E-2</v>
      </c>
      <c r="H9" s="115">
        <v>45962.297662037039</v>
      </c>
      <c r="I9" s="18" t="str">
        <f>IFERROR(VLOOKUP(D9,DB!A:F,6,0),"")</f>
        <v>SCECO</v>
      </c>
      <c r="J9" s="18" t="str">
        <f>IFERROR(VLOOKUP(D9,DB!A:G,7,0),"")</f>
        <v>Vandalized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t="s">
        <v>39117</v>
      </c>
      <c r="B10" s="18" t="str">
        <f>IFERROR(VLOOKUP(D10,DB!A:K,11,0),"")</f>
        <v>R2</v>
      </c>
      <c r="C10" s="18">
        <v>2</v>
      </c>
      <c r="D10" s="18" t="s">
        <v>25037</v>
      </c>
      <c r="E10" s="114" t="s">
        <v>39100</v>
      </c>
      <c r="F10" s="115">
        <v>45962.352905092594</v>
      </c>
      <c r="G10" s="116">
        <f ca="1">IFERROR(NOW()-F10,"-")</f>
        <v>3.401145833049668E-2</v>
      </c>
      <c r="H10" s="115">
        <v>45962.340810185182</v>
      </c>
      <c r="I10" s="18" t="str">
        <f>IFERROR(VLOOKUP(D10,DB!A:F,6,0),"")</f>
        <v>SCECO</v>
      </c>
      <c r="J10" s="18" t="str">
        <f>IFERROR(VLOOKUP(D10,DB!A:G,7,0),"")</f>
        <v>Weak</v>
      </c>
      <c r="K10" s="19" t="s">
        <v>39118</v>
      </c>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45962.386916550924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45962.386916550924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45962.386916550924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45962.386916550924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45962.386916550924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45962.386916550924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45962.386916550924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45962.386916550924</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45962.386916550924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45962.386916550924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45962.386916550924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45962.386916550924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45962.386916550924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45962.386916550924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45962.386916550924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45962.386916550924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45962.386916550924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45962.386916550924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45962.386916550924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45962.386916550924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45962.386916550924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45962.386916550924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45962.386916550924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45962.386916550924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45962.386916550924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45962.386916550924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45962.386916550924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45962.386916550924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45962.386916550924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45962.386916550924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45962.386916550924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45962.386916550924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45962.386916550924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45962.386916550924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45962.386916550924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45962.386916550924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45962.386916550924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45962.386916550924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45962.386916550924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45962.386916550924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45962.386916550924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45962.386916550924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45962.386916550924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45962.386916550924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45962.386916550924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45962.386916550924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45962.386916550924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45962.386916550924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45962.386916550924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45962.386916550924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45962.386916550924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45962.386916550924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45962.386916550924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45962.386916550924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45962.386916550924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45962.386916550924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45962.386916550924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45962.386916550924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45962.386916550924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45962.386916550924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45962.386916550924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45962.386916550924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45962.386916550924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45962.386916550924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45962.386916550924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45962.386916550924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45962.386916550924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45962.386916550924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45962.386916550924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45962.386916550924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45962.386916550924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45962.386916550924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45962.386916550924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45962.386916550924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45962.386916550924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45962.386916550924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45962.386916550924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45962.386916550924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45962.386916550924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45962.386916550924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45962.386916550924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45962.386916550924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45962.386916550924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45962.386916550924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45962.386916550924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45962.386916550924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45962.386916550924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45962.386916550924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45962.386916550924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45962.386916550924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45962.386916550924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45962.386916550924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45962.386916550924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45962.386916550924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45962.386916550924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45962.386916550924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45962.386916550924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45962.386916550924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45962.386916550924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45962.386916550924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45962.386916550924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45962.386916550924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45962.386916550924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45962.386916550924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45962.386916550924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45962.386916550924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45962.386916550924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45962.386916550924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45962.386916550924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45962.386916550924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45962.386916550924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45962.386916550924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45962.386916550924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45962.386916550924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45962.386916550924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45962.386916550924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45962.386916550924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45962.386916550924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45962.386916550924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45962.386916550924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45962.386916550924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45962.386916550924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45962.386916550924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45962.386916550924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45962.386916550924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45962.386916550924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45962.386916550924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45962.386916550924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45962.386916550924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45962.386916550924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45962.386916550924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45962.386916550924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45962.386916550924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45962.386916550924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45962.386916550924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45962.386916550924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45962.386916550924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45962.386916550924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45962.386916550924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45962.386916550924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45962.386916550924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45962.386916550924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45962.386916550924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45962.386916550924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45962.386916550924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45962.386916550924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45962.386916550924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45962.386916550924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45962.386916550924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45962.386916550924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45962.386916550924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45962.386916550924</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45962.386916550924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45962.386916550924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45962.386916550924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45962.386916550924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45962.386916550924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45962.386916550924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45962.386916550924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45962.386916550924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45962.386916550924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45962.386916550924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45962.386916550924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45962.386916550924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45962.386916550924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45962.386916550924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45962.386916550924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45962.386916550924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45962.386916550924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45962.386916550924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45962.386916550924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45962.386916550924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45962.386916550924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45962.386916550924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45962.386916550924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45962.386916550924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45962.386916550924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45962.386916550924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45962.386916550924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45962.386916550924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45962.386916550924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45962.386916550924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45962.386916550924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45962.386916550924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45962.386916550924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45962.386916550924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45962.386916550924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45962.386916550924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45962.386916550924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45962.386916550924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45962.386916550924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45962.386916550924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45962.386916550924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45962.386916550924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45962.386916550924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45962.386916550924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45962.386916550924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45962.386916550924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45962.386916550924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45962.386916550924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45962.386916550924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45962.386916550924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45962.386916550924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45962.386916550924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45962.386916550924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45962.386916550924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45962.386916550924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45962.386916550924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45962.386916550924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45962.386916550924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45962.386916550924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45962.386916550924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45962.386916550924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45962.386916550924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45962.386916550924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45962.386916550924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45962.386916550924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45962.386916550924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45962.386916550924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45962.386916550924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45962.386916550924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45962.386916550924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45962.386916550924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45962.386916550924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45962.386916550924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45962.386916550924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45962.386916550924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45962.386916550924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45962.386916550924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45962.386916550924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45962.386916550924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45962.386916550924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45962.386916550924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45962.386916550924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45962.386916550924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45962.386916550924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45962.386916550924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45962.386916550924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45962.386916550924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45962.386916550924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45962.386916550924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45962.386916550924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45962.386916550924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45962.386916550924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45962.386916550924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45962.386916550924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45962.386916550924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45962.386916550924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45962.386916550924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45962.386916550924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45962.386916550924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45962.386916550924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45962.386916550924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45962.386916550924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45962.386916550924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45962.386916550924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45962.386916550924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45962.386916550924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45962.386916550924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45962.386916550924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45962.386916550924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45962.386916550924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45962.386916550924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45962.386916550924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45962.386916550924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45962.386916550924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45962.386916550924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45962.386916550924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45962.386916550924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45962.386916550924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45962.386916550924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45962.386916550924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45962.386916550924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45962.386916550924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45962.386916550924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45962.386916550924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45962.386916550924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45962.386916550924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45962.386916550924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45962.386916550924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45962.386916550924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45962.386916550924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45962.386916550924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45962.386916550924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45962.386916550924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45962.386916550924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45962.386916550924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45962.386916550924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45962.386916550924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45962.386916550924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45962.386916550924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45962.386916550924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45962.386916550924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45962.386916550924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45962.386916550924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45962.386916550924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45962.386916550924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45962.386916550924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45962.386916550924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45962.386916550924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45962.386916550924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45962.386916550924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45962.386916550924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45962.386916550924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45962.386916550924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45962.386916550924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45962.386916550924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45962.386916550924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45962.386916550924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45962.386916550924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45962.386916550924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45962.386916550924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45962.386916550924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45962.386916550924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45962.386916550924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45962.386916550924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45962.386916550924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45962.386916550924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45962.386916550924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45962.386916550924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45962.386916550924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45962.386916550924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45962.386916550924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45962.386916550924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45962.386916550924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45962.386916550924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45962.386916550924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45962.386916550924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45962.386916550924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45962.386916550924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45962.386916550924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45962.386916550924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45962.386916550924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45962.386916550924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45962.386916550924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45962.386916550924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45962.386916550924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45962.386916550924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45962.386916550924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45962.386916550924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45962.386916550924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45962.386916550924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45962.386916550924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45962.386916550924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45962.386916550924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45962.386916550924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45962.386916550924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45962.386916550924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45962.386916550924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45962.386916550924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45962.386916550924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45962.386916550924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45962.386916550924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45962.386916550924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45962.386916550924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45962.386916550924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45962.386916550924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45962.386916550924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45962.386916550924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45962.386916550924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45962.386916550924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45962.386916550924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45962.386916550924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45962.386916550924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45962.386916550924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45962.386916550924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45962.386916550924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45962.386916550924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45962.386916550924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45962.386916550924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45962.386916550924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45962.386916550924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45962.386916550924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45962.386916550924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45962.386916550924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45962.386916550924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45962.386916550924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45962.386916550924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45962.386916550924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45962.386916550924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45962.386916550924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45962.386916550924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45962.386916550924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45962.386916550924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45962.386916550924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45962.386916550924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45962.386916550924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45962.386916550924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45962.386916550924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45962.386916550924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45962.386916550924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45962.386916550924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45962.386916550924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45962.386916550924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45962.386916550924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45962.386916550924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45962.386916550924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45962.386916550924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45962.386916550924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45962.386916550924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45962.386916550924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45962.386916550924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45962.386916550924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45962.386916550924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45962.386916550924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45962.386916550924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45962.386916550924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45962.386916550924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45962.386916550924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45962.386916550924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45962.386916550924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45962.386916550924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45962.386916550924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45962.386916550924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45962.386916550924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45962.386916550924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45962.386916550924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45962.386916550924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45962.386916550924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45962.386916550924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45962.386916550924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45962.386916550924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45962.386916550924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45962.386916550924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45962.386916550924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45962.386916550924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45962.386916550924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45962.386916550924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45962.386916550924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45962.386916550924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45962.386916550924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45962.386916550924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45962.386916550924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45962.386916550924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45962.386916550924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45962.386916550924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45962.386916550924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45962.386916550924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45962.386916550924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45962.386916550924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45962.386916550924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45962.386916550924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45962.386916550924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45962.386916550924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45962.386916550924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45962.386916550924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45962.386916550924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45962.386916550924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45962.386916550924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45962.386916550924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45962.386916550924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45962.386916550924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45962.386916550924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45962.386916550924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45962.386916550924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45962.386916550924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45962.386916550924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45962.386916550924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45962.386916550924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45962.386916550924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45962.386916550924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45962.386916550924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45962.386916550924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45962.386916550924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45962.386916550924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45962.386916550924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45962.386916550924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45962.386916550924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45962.386916550924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45962.386916550924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45962.386916550924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45962.386916550924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45962.386916550924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45962.386916550924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45962.386916550924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45962.386916550924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45962.386916550924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45962.386916550924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45962.386916550924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45962.386916550924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45962.386916550924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45962.386916550924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45962.386916550924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45962.386916550924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45962.386916550924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45962.386916550924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45962.386916550924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45962.386916550924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45962.386916550924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45962.386916550924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45962.386916550924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45962.386916550924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45962.386916550924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45962.386916550924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45962.386916550924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45962.386916550924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45962.386916550924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45962.386916550924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45962.386916550924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45962.386916550924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45962.386916550924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45962.386916550924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45962.386916550924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45962.386916550924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45962.386916550924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45962.386916550924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45962.386916550924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45962.386916550924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45962.386916550924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45962.386916550924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45962.386916550924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45962.386916550924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45962.386916550924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45962.386916550924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45962.386916550924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45962.386916550924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45962.386916550924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45962.386916550924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45962.386916550924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45962.386916550924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45962.386916550924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45962.386916550924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45962.386916550924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45962.386916550924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45962.386916550924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45962.386916550924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45962.386916550924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45962.386916550924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45962.386916550924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45962.386916550924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45962.386916550924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45962.386916550924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45962.386916550924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45962.386916550924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45962.386916550924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45962.386916550924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45962.386916550924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45962.386916550924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45962.386916550924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45962.386916550924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45962.386916550924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45962.386916550924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45962.386916550924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45962.386916550924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45962.386916550924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45962.386916550924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45962.386916550924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45962.386916550924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45962.386916550924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45962.386916550924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45962.386916550924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45962.386916550924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45962.386916550924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45962.386916550924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45962.386916550924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45962.386916550924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45962.386916550924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45962.386916550924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45962.386916550924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45962.386916550924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45962.386916550924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45962.386916550924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45962.386916550924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45962.386916550924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45962.386916550924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45962.386916550924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45962.386916550924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45962.386916550924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45962.386916550924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45962.386916550924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45962.386916550924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45962.386916550924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45962.386916550924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45962.386916550924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45962.386916550924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45962.386916550924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45962.386916550924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45962.386916550924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45962.386916550924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45962.386916550924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45962.386916550924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45962.386916550924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45962.386916550924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45962.386916550924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45962.386916550924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45962.386916550924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45962.386916550924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45962.386916550924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45962.386916550924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45962.386916550924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45962.386916550924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45962.386916550924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45962.386916550924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45962.386916550924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45962.386916550924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45962.386916550924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45962.386916550924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45962.386916550924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45962.386916550924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45962.386916550924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45962.386916550924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45962.386916550924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45962.386916550924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45962.386916550924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45962.386916550924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45962.386916550924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45962.386916550924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45962.386916550924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45962.386916550924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45962.386916550924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45962.386916550924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45962.386916550924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45962.386916550924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45962.386916550924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45962.386916550924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45962.386916550924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45962.386916550924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45962.386916550924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45962.386916550924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45962.386916550924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45962.386916550924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45962.386916550924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45962.386916550924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45962.386916550924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45962.386916550924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45962.386916550924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45962.386916550924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45962.386916550924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45962.386916550924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45962.386916550924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45962.386916550924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45962.386916550924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45962.386916550924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45962.386916550924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45962.386916550924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45962.386916550924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45962.386916550924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45962.386916550924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45962.386916550924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45962.386916550924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45962.386916550924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45962.386916550924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45962.386916550924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45962.386916550924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45962.386916550924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45962.386916550924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45962.386916550924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45962.386916550924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45962.386916550924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45962.386916550924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45962.386916550924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45962.386916550924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45962.386916550924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45962.386916550924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45962.386916550924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45962.386916550924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45962.386916550924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45962.386916550924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45962.386916550924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45962.386916550924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45962.386916550924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45962.386916550924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45962.386916550924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45962.386916550924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45962.386916550924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45962.386916550924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45962.386916550924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45962.386916550924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45962.386916550924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45962.386916550924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45962.386916550924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45962.386916550924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45962.386916550924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45962.386916550924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45962.386916550924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45962.386916550924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45962.386916550924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45962.386916550924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45962.386916550924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45962.386916550924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45962.386916550924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45962.386916550924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45962.386916550924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45962.386916550924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45962.386916550924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45962.386916550924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45962.386916550924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45962.386916550924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45962.386916550924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45962.386916550924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45962.386916550924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45962.386916550924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45962.386916550924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45962.386916550924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45962.386916550924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45962.386916550924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45962.386916550924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45962.386916550924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45962.386916550924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45962.386916550924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45962.386916550924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45962.386916550924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45962.386916550924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45962.386916550924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45962.386916550924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45962.386916550924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45962.386916550924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45962.386916550924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45962.386916550924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45962.386916550924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45962.386916550924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45962.386916550924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45962.386916550924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45962.386916550924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45962.386916550924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45962.386916550924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45962.386916550924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45962.386916550924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45962.386916550924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45962.386916550924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45962.386916550924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45962.386916550924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45962.386916550924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45962.386916550924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45962.386916550924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45962.386916550924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45962.386916550924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45962.386916550924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45962.386916550924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45962.386916550924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45962.386916550924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45962.386916550924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45962.386916550924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45962.386916550924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45962.386916550924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45962.386916550924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45962.386916550924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45962.386916550924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45962.386916550924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45962.386916550924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45962.386916550924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45962.386916550924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45962.386916550924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45962.386916550924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45962.386916550924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45962.386916550924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45962.386916550924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45962.386916550924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45962.386916550924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45962.386916550924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45962.386916550924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45962.386916550924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45962.386916550924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45962.386916550924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45962.386916550924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45962.386916550924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45962.386916550924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45962.386916550924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45962.386916550924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45962.386916550924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45962.386916550924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45962.386916550924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45962.386916550924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45962.386916550924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45962.386916550924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45962.386916550924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45962.386916550924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45962.386916550924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45962.386916550924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45962.386916550924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45962.386916550924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45962.386916550924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45962.386916550924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45962.386916550924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45962.386916550924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45962.386916550924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45962.386916550924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45962.386916550924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45962.386916550924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45962.386916550924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45962.386916550924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45962.386916550924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45962.386916550924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45962.386916550924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45962.386916550924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45962.386916550924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45962.386916550924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45962.386916550924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45962.386916550924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45962.386916550924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45962.386916550924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45962.386916550924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45962.386916550924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45962.386916550924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45962.386916550924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45962.386916550924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45962.386916550924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45962.386916550924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45962.386916550924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45962.386916550924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45962.386916550924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45962.386916550924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45962.386916550924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45962.386916550924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45962.386916550924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45962.386916550924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45962.386916550924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45962.386916550924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45962.386916550924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45962.386916550924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45962.386916550924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45962.386916550924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45962.386916550924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45962.386916550924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45962.386916550924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45962.386916550924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45962.386916550924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45962.386916550924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45962.386916550924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45962.386916550924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45962.386916550924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45962.386916550924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45962.386916550924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45962.386916550924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45962.386916550924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45962.386916550924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45962.386916550924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45962.386916550924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45962.386916550924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45962.386916550924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45962.386916550924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45962.386916550924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45962.386916550924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45962.386916550924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45962.386916550924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45962.386916550924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45962.386916550924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45962.386916550924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45962.386916550924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45962.386916550924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45962.386916550924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45962.386916550924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45962.386916550924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45962.386916550924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45962.386916550924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45962.386916550924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45962.386916550924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45962.386916550924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45962.386916550924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45962.386916550924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45962.386916550924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45962.386916550924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45962.386916550924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45962.386916550924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45962.386916550924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45962.386916550924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45962.386916550924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45962.386916550924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45962.386916550924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45962.386916550924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45962.386916550924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45962.386916550924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45962.386916550924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45962.386916550924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45962.386916550924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45962.386916550924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45962.386916550924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45962.386916550924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45962.386916550924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45962.386916550924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45962.386916550924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45962.386916550924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45962.386916550924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45962.386916550924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45962.386916550924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45962.386916550924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45962.386916550924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45962.386916550924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45962.386916550924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45962.386916550924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45962.386916550924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45962.386916550924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45962.386916550924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45962.386916550924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45962.386916550924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45962.386916550924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45962.386916550924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45962.386916550924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45962.386916550924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45962.386916550924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45962.386916550924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45962.386916550924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45962.386916550924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45962.386916550924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45962.386916550924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45962.386916550924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45962.386916550924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45962.386916550924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45962.386916550924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45962.386916550924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45962.386916550924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45962.386916550924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45962.386916550924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45962.386916550924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45962.386916550924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45962.386916550924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45962.386916550924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45962.386916550924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45962.386916550924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45962.386916550924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45962.386916550924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45962.386916550924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45962.386916550924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45962.386916550924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45962.386916550924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45962.386916550924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45962.386916550924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45962.386916550924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45962.386916550924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45962.386916550924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45962.386916550924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45962.386916550924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45962.386916550924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45962.386916550924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45962.386916550924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45962.386916550924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45962.386916550924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45962.386916550924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45962.386916550924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45962.386916550924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45962.386916550924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45962.386916550924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45962.386916550924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45962.386916550924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45962.386916550924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45962.386916550924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45962.386916550924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45962.386916550924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45962.386916550924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45962.386916550924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45962.386916550924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45962.386916550924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45962.386916550924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45962.386916550924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45962.386916550924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45962.386916550924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45962.386916550924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45962.386916550924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45962.386916550924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45962.386916550924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45962.386916550924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45962.386916550924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45962.386916550924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45962.386916550924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45962.386916550924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45962.386916550924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45962.386916550924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45962.386916550924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45962.386916550924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45962.386916550924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45962.386916550924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45962.386916550924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45962.386916550924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45962.386916550924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45962.386916550924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45962.386916550924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45962.386916550924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45962.386916550924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45962.386916550924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45962.386916550924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45962.386916550924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45962.386916550924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45962.386916550924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45962.386916550924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45962.386916550924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45962.386916550924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45962.386916550924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45962.386916550924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45962.386916550924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45962.386916550924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45962.386916550924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45962.386916550924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45962.386916550924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45962.386916550924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45962.386916550924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45962.386916550924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45962.386916550924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45962.386916550924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45962.386916550924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45962.386916550924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45962.386916550924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45962.386916550924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45962.386916550924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45962.386916550924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45962.386916550924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45962.386916550924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45962.386916550924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45962.386916550924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45962.386916550924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45962.386916550924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45962.386916550924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45962.386916550924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45962.386916550924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45962.386916550924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45962.386916550924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45962.386916550924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45962.386916550924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45962.386916550924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45962.386916550924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45962.386916550924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45962.386916550924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45962.386916550924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45962.386916550924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45962.386916550924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45962.386916550924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45962.386916550924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45962.386916550924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45962.386916550924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45962.386916550924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45962.386916550924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45962.386916550924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45962.386916550924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45962.386916550924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45962.386916550924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45962.386916550924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45962.386916550924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45962.386916550924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45962.386916550924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45962.386916550924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45962.386916550924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45962.386916550924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45962.386916550924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45962.386916550924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45962.386916550924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45962.386916550924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45962.386916550924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45962.386916550924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45962.386916550924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45962.386916550924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45962.386916550924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45962.386916550924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45962.386916550924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45962.386916550924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45962.386916550924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45962.386916550924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45962.386916550924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45962.386916550924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45962.386916550924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45962.386916550924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45962.386916550924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45962.386916550924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45962.386916550924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45962.386916550924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45962.386916550924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45962.386916550924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45962.386916550924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45962.386916550924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45962.386916550924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45962.386916550924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45962.386916550924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45962.386916550924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45962.386916550924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45962.386916550924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45962.386916550924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45962.386916550924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45962.386916550924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45962.386916550924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45962.386916550924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45962.386916550924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45962.386916550924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45962.386916550924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45962.386916550924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45962.386916550924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45962.386916550924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45962.386916550924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45962.386916550924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45962.386916550924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45962.386916550924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45962.386916550924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45962.386916550924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45962.386916550924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45962.386916550924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45962.386916550924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45962.386916550924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45962.386916550924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45962.386916550924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45962.386916550924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45962.386916550924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45962.386916550924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45962.386916550924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45962.386916550924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45962.386916550924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45962.386916550924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45962.386916550924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45962.386916550924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45962.386916550924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45962.386916550924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45962.386916550924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45962.386916550924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45962.386916550924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45962.386916550924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45962.386916550924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45962.386916550924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45962.386916550924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45962.386916550924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45962.386916550924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45962.386916550924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45962.386916550924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45962.386916550924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45962.386916550924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45962.386916550924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45962.386916550924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45962.386916550924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45962.386916550924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45962.386916550924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45962.386916550924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45962.386916550924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45962.386916550924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45962.386916550924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45962.386916550924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45962.386916550924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45962.386916550924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45962.386916550924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45962.386916550924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45962.386916550924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45962.386916550924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45962.386916550924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45962.386916550924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45962.386916550924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45962.386916550924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45962.386916550924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45962.386916550924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45962.386916550924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45962.386916550924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45962.386916550924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45962.386916550924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45962.386916550924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45962.386916550924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45962.386916550924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45962.386916550924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45962.386916550924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45962.386916550924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45962.386916550924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45962.386916550924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45962.386916550924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45962.386916550924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45962.386916550924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45962.386916550924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45962.386916550924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45962.386916550924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45962.386916550924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45962.386916550924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45962.386916550924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45962.386916550924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45962.386916550924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45962.386916550924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45962.386916550924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45962.386916550924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45962.386916550924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45962.386916550924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45962.386916550924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45962.386916550924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45962.386916550924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45962.386916550924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45962.386916550924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45962.386916550924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45962.386916550924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45962.386916550924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45962.386916550924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45962.386916550924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45962.386916550924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45962.386916550924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45962.386916550924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45962.386916550924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45962.386916550924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45962.386916550924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45962.386916550924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45962.386916550924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45962.386916550924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45962.386916550924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45962.386916550924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45962.386916550924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45962.386916550924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45962.386916550924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45962.386916550924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45962.386916550924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45962.386916550924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45962.386916550924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45962.386916550924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45962.386916550924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45962.386916550924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45962.386916550924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45962.386916550924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45962.386916550924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45962.386916550924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45962.386916550924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45962.386916550924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45962.386916550924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45962.386916550924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45962.386916550924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45962.386916550924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45962.386916550924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45962.386916550924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45962.386916550924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45962.386916550924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45962.386916550924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45962.386916550924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45962.386916550924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45962.386916550924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45962.386916550924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45962.386916550924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45962.386916550924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45962.386916550924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45962.386916550924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45962.386916550924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45962.386916550924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45962.386916550924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45962.386916550924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45962.386916550924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45962.386916550924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45962.386916550924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45962.386916550924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45962.386916550924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45962.386916550924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45962.386916550924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45962.386916550924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45962.386916550924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45962.386916550924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45962.386916550924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45962.386916550924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45962.386916550924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45962.386916550924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45962.386916550924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45962.386916550924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45962.386916550924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45962.386916550924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45962.386916550924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45962.386916550924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45962.386916550924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45962.386916550924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45962.386916550924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45962.386916550924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45962.386916550924</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258.90619895832788</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1.4181665509240702</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38736</v>
      </c>
      <c r="E4" s="98" t="s">
        <v>39021</v>
      </c>
      <c r="F4" s="123">
        <v>45962.334421296298</v>
      </c>
      <c r="G4" s="124">
        <f ca="1">IFERROR(NOW()-F4,"")</f>
        <v>5.2495254625682719E-2</v>
      </c>
      <c r="H4" s="123">
        <v>45962.319675925923</v>
      </c>
      <c r="I4" s="119" t="str">
        <f>IFERROR(VLOOKUP(D4,DB!A:F,6,0),"")</f>
        <v>Generator-SG</v>
      </c>
      <c r="J4" s="119" t="str">
        <f>IFERROR(VLOOKUP(D4,DB!A:G,7,0),"")</f>
        <v>Dead</v>
      </c>
      <c r="K4" s="125" t="s">
        <v>39124</v>
      </c>
      <c r="L4" s="121" t="str">
        <f>IFERROR(VLOOKUP(D4,DB!A:I,9,0),"")</f>
        <v>Latis</v>
      </c>
    </row>
    <row r="5" spans="1:16" ht="15" customHeight="1">
      <c r="A5" s="119" t="s">
        <v>39125</v>
      </c>
      <c r="B5" s="119" t="str">
        <f>IFERROR(VLOOKUP(D5,DB!A:K,11,0),"")</f>
        <v>R4</v>
      </c>
      <c r="C5" s="120">
        <v>1</v>
      </c>
      <c r="D5" s="121" t="s">
        <v>32088</v>
      </c>
      <c r="E5" s="98" t="s">
        <v>39021</v>
      </c>
      <c r="F5" s="123">
        <v>45962.239988425928</v>
      </c>
      <c r="G5" s="124">
        <f ca="1">IFERROR(NOW()-F5,"")</f>
        <v>0.14692812499561114</v>
      </c>
      <c r="H5" s="123">
        <v>45962.363958333335</v>
      </c>
      <c r="I5" s="119" t="str">
        <f>IFERROR(VLOOKUP(D5,DB!A:F,6,0),"")</f>
        <v>SCECO</v>
      </c>
      <c r="J5" s="119" t="str">
        <f>IFERROR(VLOOKUP(D5,DB!A:G,7,0),"")</f>
        <v>Dead</v>
      </c>
      <c r="K5" s="125" t="s">
        <v>39126</v>
      </c>
      <c r="L5" s="121" t="str">
        <f>IFERROR(VLOOKUP(D5,DB!A:I,9,0),"")</f>
        <v>Latis</v>
      </c>
    </row>
    <row r="6" spans="1:16" ht="15" customHeight="1">
      <c r="A6" s="119" t="s">
        <v>39127</v>
      </c>
      <c r="B6" s="119" t="str">
        <f>IFERROR(VLOOKUP(D6,DB!A:K,11,0),"")</f>
        <v>R4</v>
      </c>
      <c r="C6" s="120">
        <v>1</v>
      </c>
      <c r="D6" s="121" t="s">
        <v>30331</v>
      </c>
      <c r="E6" s="98" t="s">
        <v>39021</v>
      </c>
      <c r="F6" s="123">
        <v>45962.367523148147</v>
      </c>
      <c r="G6" s="124">
        <f ca="1">IFERROR(NOW()-F6,"")</f>
        <v>1.9393402777495794E-2</v>
      </c>
      <c r="H6" s="123">
        <v>45962.36141203704</v>
      </c>
      <c r="I6" s="119" t="str">
        <f>IFERROR(VLOOKUP(D6,DB!A:F,6,0),"")</f>
        <v>SCECO</v>
      </c>
      <c r="J6" s="119" t="str">
        <f>IFERROR(VLOOKUP(D6,DB!A:G,7,0),"")</f>
        <v>Dead</v>
      </c>
      <c r="K6" s="125" t="s">
        <v>39128</v>
      </c>
      <c r="L6" s="121" t="str">
        <f>IFERROR(VLOOKUP(D6,DB!A:I,9,0),"")</f>
        <v>Latis</v>
      </c>
    </row>
    <row r="7" spans="1:16" ht="15" customHeight="1">
      <c r="A7" s="119" t="s">
        <v>39129</v>
      </c>
      <c r="B7" s="119" t="str">
        <f>IFERROR(VLOOKUP(D7,DB!A:K,11,0),"")</f>
        <v>R4</v>
      </c>
      <c r="C7" s="120">
        <v>2</v>
      </c>
      <c r="D7" s="94" t="s">
        <v>36782</v>
      </c>
      <c r="E7" s="98" t="s">
        <v>39021</v>
      </c>
      <c r="F7" s="123">
        <v>45962.376261574071</v>
      </c>
      <c r="G7" s="124">
        <f ca="1">IFERROR(NOW()-F7,"")</f>
        <v>1.0654976853402331E-2</v>
      </c>
      <c r="H7" s="123">
        <v>45962.352060185185</v>
      </c>
      <c r="I7" s="119" t="str">
        <f>IFERROR(VLOOKUP(D7,DB!A:F,6,0),"")</f>
        <v>Generator-SG</v>
      </c>
      <c r="J7" s="119" t="str">
        <f>IFERROR(VLOOKUP(D7,DB!A:G,7,0),"")</f>
        <v>Dead</v>
      </c>
      <c r="K7" s="125" t="s">
        <v>39130</v>
      </c>
      <c r="L7" s="121" t="str">
        <f>IFERROR(VLOOKUP(D7,DB!A:I,9,0),"")</f>
        <v>Latis</v>
      </c>
    </row>
    <row r="8" spans="1:16" ht="15" customHeight="1">
      <c r="A8" s="119"/>
      <c r="B8" s="119" t="str">
        <f>IFERROR(VLOOKUP(D8,DB!A:K,11,0),"")</f>
        <v/>
      </c>
      <c r="C8" s="120"/>
      <c r="D8" s="121"/>
      <c r="E8" s="98"/>
      <c r="F8" s="123"/>
      <c r="G8" s="124">
        <f ca="1">IFERROR(NOW()-F8,"")</f>
        <v>45962.386916550924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45962.386916550924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45962.386916550924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45962.386916550924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45962.386916550924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45962.386916550924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45962.386916550924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45962.386916550924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45962.386916550924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45962.386916550924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45962.386916550924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45962.386916550924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45962.386916550924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45962.386916550924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45962.386916550924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45962.386916550924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45962.386916550924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45962.386916550924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45962.386916550924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45962.386916550924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45962.386916550924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45962.386916550924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45962.386916550924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45962.386916550924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45962.386916550924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45962.386916550924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45962.386916550924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45962.386916550924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45962.386916550924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45962.386916550924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45962.386916550924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45962.386916550924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45962.386916550924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45962.386916550924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45962.386916550924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45962.386916550924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45962.386916550924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45962.386916550924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45962.386916550924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45962.386916550924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45962.386916550924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45962.386916550924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45962.386916550924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45962.386916550924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45962.386916550924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45962.386916550924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45962.386916550924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45962.386916550924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45962.386916550924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45962.386916550924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45962.386916550924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45962.386916550924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45962.386916550924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45962.386916550924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45962.386916550924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45962.386916550924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45962.386916550924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45962.386916550924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45962.386916550924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45962.386916550924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45962.386916550924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45962.386916550924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45962.386916550924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45962.386916550924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45962.386916550924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45962.386916550924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45962.386916550924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45962.386916550924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45962.386916550924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45962.386916550924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45962.386916550924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45962.386916550924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45962.386916550924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45962.386916550924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45962.386916550924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45962.386916550924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45962.386916550924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45962.386916550924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45962.386916550924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45962.386916550924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45962.386916550924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45962.386916550924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45962.386916550924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45962.386916550924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45962.386916550924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45962.386916550924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45962.386916550924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45962.386916550924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45962.386916550924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45962.386916550924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45962.386916550924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45962.386916550924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45962.386916550924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45962.386916550924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45962.386916550924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45962.386916550924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45962.386916550924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45962.386916550924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45962.386916550924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45962.386916550924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45962.386916550924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45962.386916550924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45962.386916550924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45962.386916550924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45962.386916550924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45962.386916550924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45962.386916550924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45962.386916550924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45962.386916550924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45962.386916550924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45962.386916550924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45962.386916550924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45962.386916550924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45962.386916550924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45962.386916550924</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45962.386916550924</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39131</v>
      </c>
      <c r="B2" s="37" t="str">
        <f>IFERROR(VLOOKUP(D2,DB!A:K,11,0),"")</f>
        <v>R5</v>
      </c>
      <c r="C2" s="37">
        <v>3</v>
      </c>
      <c r="D2" s="118" t="s">
        <v>36011</v>
      </c>
      <c r="E2" s="37" t="s">
        <v>39021</v>
      </c>
      <c r="F2" s="38">
        <v>45891.832060185188</v>
      </c>
      <c r="G2" s="144">
        <f ca="1">IFERROR(NOW()-F2,"")</f>
        <v>70.554856365735759</v>
      </c>
      <c r="H2" s="38">
        <v>45891.790393518517</v>
      </c>
      <c r="I2" s="37" t="str">
        <f>IFERROR(VLOOKUP(D2,DB!A:F,6,0),"")</f>
        <v>Generator-SG</v>
      </c>
      <c r="J2" s="37" t="str">
        <f>IFERROR(VLOOKUP(D2,DB!A:G,7,0),"")</f>
        <v>Vandalized</v>
      </c>
      <c r="K2" s="37" t="s">
        <v>39132</v>
      </c>
      <c r="L2" s="37" t="str">
        <f>IFERROR(VLOOKUP(D2,DB!A:I,9,0),"")</f>
        <v>Latis</v>
      </c>
      <c r="M2" s="117"/>
    </row>
    <row r="3" spans="1:13" ht="30.75">
      <c r="A3" s="37" t="s">
        <v>39133</v>
      </c>
      <c r="B3" s="37" t="str">
        <f>IFERROR(VLOOKUP(D3,DB!A:K,11,0),"")</f>
        <v>R5</v>
      </c>
      <c r="C3" s="37">
        <v>1</v>
      </c>
      <c r="D3" s="37" t="s">
        <v>33268</v>
      </c>
      <c r="E3" s="37" t="s">
        <v>39100</v>
      </c>
      <c r="F3" s="38">
        <v>45926.188877314817</v>
      </c>
      <c r="G3" s="144">
        <f t="shared" ref="G3" ca="1" si="0">IFERROR(NOW()-F3,"")</f>
        <v>36.198039236107434</v>
      </c>
      <c r="H3" s="38">
        <v>45926.158159722225</v>
      </c>
      <c r="I3" s="37" t="str">
        <f>IFERROR(VLOOKUP(D3,DB!A:F,6,0),"")</f>
        <v>SCECO</v>
      </c>
      <c r="J3" s="37" t="str">
        <f>IFERROR(VLOOKUP(D3,DB!A:G,7,0),"")</f>
        <v>Good</v>
      </c>
      <c r="K3" s="37" t="s">
        <v>39134</v>
      </c>
      <c r="L3" s="37" t="str">
        <f>IFERROR(VLOOKUP(D3,DB!A:I,9,0),"")</f>
        <v>Latis</v>
      </c>
      <c r="M3" s="117"/>
    </row>
    <row r="4" spans="1:13" ht="48" customHeight="1">
      <c r="A4" s="152" t="s">
        <v>39135</v>
      </c>
      <c r="B4" s="152" t="str">
        <f>IFERROR(VLOOKUP(D4,DB!A:K,11,0),"")</f>
        <v>R5</v>
      </c>
      <c r="C4" s="152">
        <v>1</v>
      </c>
      <c r="D4" s="152" t="s">
        <v>34758</v>
      </c>
      <c r="E4" s="152" t="s">
        <v>39100</v>
      </c>
      <c r="F4" s="153">
        <v>45948.661111111112</v>
      </c>
      <c r="G4" s="154">
        <f ca="1">IFERROR(NOW()-F4,"")</f>
        <v>13.725805439811666</v>
      </c>
      <c r="H4" s="153">
        <v>45948.661111111112</v>
      </c>
      <c r="I4" s="152" t="str">
        <f>IFERROR(VLOOKUP(D4,DB!A:F,6,0),"")</f>
        <v>SCECO</v>
      </c>
      <c r="J4" s="152" t="str">
        <f>IFERROR(VLOOKUP(D4,DB!A:G,7,0),"")</f>
        <v>Dead</v>
      </c>
      <c r="K4" s="152" t="s">
        <v>39136</v>
      </c>
      <c r="L4" s="152" t="str">
        <f>IFERROR(VLOOKUP(D4,DB!A:I,9,0),"")</f>
        <v>Latis</v>
      </c>
    </row>
    <row r="5" spans="1:13" ht="15">
      <c r="A5" s="152"/>
      <c r="B5" s="152" t="str">
        <f>IFERROR(VLOOKUP(D5,DB!A:K,11,0),"")</f>
        <v/>
      </c>
      <c r="C5" s="152"/>
      <c r="D5" s="152"/>
      <c r="E5" s="152"/>
      <c r="F5" s="153"/>
      <c r="G5" s="154">
        <f ca="1">IFERROR(NOW()-F5,"")</f>
        <v>45962.386916550924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45962.386916550924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45962.386916550924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45962.386916550924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45962.386916550924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45962.386916550924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45962.386916550924</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45962.386916550924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45962.386916550924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45962.386916550924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45962.386916550924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45962.386916550924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45962.386916550924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45962.386916550924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45962.386916550924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45962.386916550924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45962.386916550924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45962.386916550924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45962.386916550924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45962.386916550924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45962.386916550924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45962.386916550924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45962.386916550924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45962.386916550924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45962.386916550924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45962.386916550924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45962.386916550924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45962.386916550924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45962.386916550924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45962.386916550924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45962.386916550924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45962.386916550924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45962.386916550924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45962.386916550924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45962.386916550924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45962.386916550924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45962.386916550924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45962.386916550924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45962.386916550924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45962.386916550924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45962.386916550924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45962.386916550924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45962.386916550924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45962.386916550924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45962.386916550924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45962.386916550924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45962.386916550924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45962.386916550924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45962.386916550924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45962.386916550924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45962.386916550924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45962.386916550924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45962.386916550924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45962.386916550924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45962.386916550924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45962.386916550924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45962.386916550924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45962.386916550924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45962.386916550924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45962.386916550924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45962.386916550924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45962.386916550924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45962.386916550924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45962.386916550924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45962.386916550924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45962.386916550924</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45962.386916550924</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45962.386916550924</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45962.386916550924</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45962.386916550924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45962.386916550924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45962.386916550924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45962.386916550924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45962.386916550924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45962.386916550924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45962.386916550924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45962.386916550924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45962.386916550924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45962.386916550924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45962.386916550924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45962.386916550924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45962.386916550924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45962.386916550924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45962.386916550924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45962.386916550924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45962.386916550924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45962.386916550924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45962.386916550924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45962.386916550924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45962.386916550924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45962.386916550924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45962.386916550924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45962.386916550924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45962.386916550924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45962.386916550924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45962.386916550924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45962.386916550924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45962.386916550924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45962.386916550924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45962.386916550924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45962.386916550924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45962.386916550924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45962.386916550924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45962.386916550924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45962.386916550924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45962.386916550924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45962.386916550924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45962.386916550924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45962.386916550924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45962.386916550924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45962.386916550924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45962.386916550924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45962.386916550924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45962.386916550924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45962.386916550924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45962.386916550924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45962.386916550924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45962.386916550924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45962.386916550924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45962.386916550924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45962.386916550924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45962.386916550924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45962.386916550924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45962.386916550924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45962.386916550924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45962.386916550924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45962.386916550924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45962.386916550924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45962.386916550924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45962.386916550924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45962.386916550924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45962.386916550924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45962.386916550924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45962.386916550924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45962.386916550924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45962.386916550924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45962.386916550924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45962.386916550924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45962.386916550924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45962.386916550924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45962.386916550924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45962.386916550924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45962.386916550924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45962.386916550924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45962.386916550924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45962.386916550924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45962.386916550924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45962.386916550924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45962.386916550924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45962.386916550924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45962.386916550924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45962.386916550924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45962.386916550924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45962.386916550924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45962.386916550924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45962.386916550924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45962.386916550924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45962.386916550924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45962.386916550924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45962.386916550924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45962.386916550924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45962.386916550924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45962.386916550924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45962.386916550924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45962.386916550924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45962.386916550924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45962.386916550924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45962.386916550924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45962.386916550924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45962.386916550924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45962.386916550924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45962.386916550924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45962.386916550924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45962.386916550924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45962.386916550924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45962.386916550924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45962.386916550924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45962.386916550924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45962.386916550924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45962.386916550924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45962.386916550924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45962.386916550924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45962.386916550924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45962.386916550924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45962.386916550924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45962.386916550924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45962.386916550924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45962.386916550924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45962.386916550924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45962.386916550924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45962.386916550924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45962.386916550924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45962.386916550924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45962.386916550924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45962.386916550924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45962.386916550924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45962.386916550924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45962.386916550924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45962.386916550924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45962.386916550924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45962.386916550924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45962.386916550924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45962.386916550924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45962.386916550924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45962.386916550924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45962.386916550924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45962.386916550924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45962.386916550924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45962.386916550924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45962.386916550924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45962.386916550924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45962.386916550924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45962.386916550924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45962.386916550924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45962.386916550924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45962.386916550924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45962.386916550924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45962.386916550924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45962.386916550924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45962.386916550924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45962.386916550924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45962.386916550924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45962.386916550924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45962.386916550924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45962.386916550924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45962.386916550924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45962.386916550924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45962.386916550924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45962.386916550924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45962.386916550924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45962.386916550924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45962.386916550924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45962.386916550924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45962.386916550924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45962.386916550924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45962.386916550924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45962.386916550924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45962.386916550924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45962.386916550924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45962.386916550924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45962.386916550924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45962.386916550924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45962.386916550924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45962.386916550924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45962.386916550924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45962.386916550924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45962.386916550924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45962.386916550924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45962.386916550924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45962.386916550924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45962.386916550924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45962.386916550924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45962.386916550924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45962.386916550924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45962.386916550924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45962.386916550924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45962.386916550924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45962.386916550924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45962.386916550924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45962.386916550924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45962.386916550924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45962.386916550924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45962.386916550924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45962.386916550924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45962.386916550924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45962.386916550924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45962.386916550924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45962.386916550924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45962.386916550924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45962.386916550924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45962.386916550924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45962.386916550924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45962.386916550924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45962.386916550924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45962.386916550924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45962.386916550924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45962.386916550924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45962.386916550924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45962.386916550924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45962.386916550924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45962.386916550924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45962.386916550924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45962.386916550924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45962.386916550924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45962.386916550924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45962.386916550924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45962.386916550924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45962.386916550924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45962.386916550924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45962.386916550924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45962.386916550924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45962.386916550924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45962.386916550924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45962.386916550924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45962.386916550924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45962.386916550924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45962.386916550924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45962.386916550924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45962.386916550924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45962.386916550924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45962.386916550924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45962.386916550924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45962.386916550924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45962.386916550924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45962.386916550924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45962.386916550924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45962.386916550924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45962.386916550924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45962.386916550924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45962.386916550924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45962.386916550924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45962.386916550924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45962.386916550924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45962.386916550924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45962.386916550924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45962.386916550924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45962.386916550924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45962.386916550924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45962.386916550924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45962.386916550924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45962.386916550924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45962.386916550924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45962.386916550924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45962.386916550924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45962.386916550924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45962.386916550924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45962.386916550924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45962.386916550924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45962.386916550924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45962.386916550924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45962.386916550924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45962.386916550924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45962.386916550924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45962.386916550924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45962.386916550924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45962.386916550924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45962.386916550924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45962.386916550924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45962.386916550924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45962.386916550924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45962.386916550924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45962.386916550924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45962.386916550924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45962.386916550924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45962.386916550924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45962.386916550924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45962.386916550924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45962.386916550924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45962.386916550924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45962.386916550924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45962.386916550924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45962.386916550924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45962.386916550924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45962.386916550924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45962.386916550924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45962.386916550924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45962.386916550924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45962.386916550924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45962.386916550924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45962.386916550924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45962.386916550924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45962.386916550924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45962.386916550924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45962.386916550924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45962.386916550924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45962.386916550924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45962.386916550924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45962.386916550924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45962.386916550924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45962.386916550924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45962.386916550924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45962.386916550924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45962.386916550924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45962.386916550924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45962.386916550924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45962.386916550924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45962.386916550924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45962.386916550924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45962.386916550924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45962.386916550924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45962.386916550924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45962.386916550924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45962.386916550924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45962.386916550924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45962.386916550924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45962.386916550924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45962.386916550924</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9"/>
  <sheetViews>
    <sheetView tabSelected="1"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39137</v>
      </c>
      <c r="B2" s="103" t="str">
        <f>IFERROR(VLOOKUP(D2,DB!A:K,11,0),"")</f>
        <v>R6</v>
      </c>
      <c r="C2" s="105">
        <v>2</v>
      </c>
      <c r="D2" s="103" t="s">
        <v>34671</v>
      </c>
      <c r="E2" s="106" t="s">
        <v>39021</v>
      </c>
      <c r="F2" s="107">
        <v>45962.373148148145</v>
      </c>
      <c r="G2" s="77">
        <f ca="1">IFERROR(NOW()-F2,"-")</f>
        <v>1.3768402779533062E-2</v>
      </c>
      <c r="H2" s="107">
        <v>45962.367222222223</v>
      </c>
      <c r="I2" s="103" t="str">
        <f>IFERROR(VLOOKUP(D2,DB!A:F,6,0),"")</f>
        <v>SCECO</v>
      </c>
      <c r="J2" s="102" t="str">
        <f>IFERROR(VLOOKUP(D2,DB!A:G,7,0),"")</f>
        <v>Vandalized</v>
      </c>
      <c r="K2" s="108" t="s">
        <v>39138</v>
      </c>
      <c r="L2" s="109" t="str">
        <f>IFERROR(VLOOKUP(D2,DB!A:I,9,0),"")</f>
        <v>Latis</v>
      </c>
    </row>
    <row r="3" spans="1:16383" ht="31.5" customHeight="1">
      <c r="A3" s="104" t="s">
        <v>39139</v>
      </c>
      <c r="B3" s="103" t="str">
        <f>IFERROR(VLOOKUP(D3,DB!A:K,11,0),"")</f>
        <v>R6</v>
      </c>
      <c r="C3" s="105">
        <v>2</v>
      </c>
      <c r="D3" s="103" t="s">
        <v>30989</v>
      </c>
      <c r="E3" s="106" t="s">
        <v>39021</v>
      </c>
      <c r="F3" s="107">
        <v>45962.377071759256</v>
      </c>
      <c r="G3" s="77">
        <f ca="1">IFERROR(NOW()-F3,"-")</f>
        <v>9.8447916680015624E-3</v>
      </c>
      <c r="H3" s="107">
        <v>45962.367546296293</v>
      </c>
      <c r="I3" s="103" t="str">
        <f>IFERROR(VLOOKUP(D3,DB!A:F,6,0),"")</f>
        <v>SCECO</v>
      </c>
      <c r="J3" s="102" t="str">
        <f>IFERROR(VLOOKUP(D3,DB!A:G,7,0),"")</f>
        <v>Vandalized</v>
      </c>
      <c r="K3" s="108" t="s">
        <v>39140</v>
      </c>
      <c r="L3" s="109" t="str">
        <f>IFERROR(VLOOKUP(D3,DB!A:I,9,0),"")</f>
        <v>Latis</v>
      </c>
    </row>
    <row r="4" spans="1:16383" ht="31.5" customHeight="1">
      <c r="A4" s="104" t="s">
        <v>39141</v>
      </c>
      <c r="B4" s="103" t="str">
        <f>IFERROR(VLOOKUP(D4,DB!A:K,11,0),"")</f>
        <v>R6</v>
      </c>
      <c r="C4" s="105">
        <v>2</v>
      </c>
      <c r="D4" s="103" t="s">
        <v>29994</v>
      </c>
      <c r="E4" s="106" t="s">
        <v>39100</v>
      </c>
      <c r="F4" s="107"/>
      <c r="G4" s="77">
        <f ca="1">IFERROR(NOW()-F4,"-")</f>
        <v>45962.386916550924</v>
      </c>
      <c r="H4" s="107">
        <v>45962.328703703701</v>
      </c>
      <c r="I4" s="103" t="str">
        <f>IFERROR(VLOOKUP(D4,DB!A:F,6,0),"")</f>
        <v>SCECO</v>
      </c>
      <c r="J4" s="102" t="str">
        <f>IFERROR(VLOOKUP(D4,DB!A:G,7,0),"")</f>
        <v>Dead</v>
      </c>
      <c r="K4" s="108" t="s">
        <v>39142</v>
      </c>
      <c r="L4" s="109" t="str">
        <f>IFERROR(VLOOKUP(D4,DB!A:I,9,0),"")</f>
        <v>Latis</v>
      </c>
    </row>
    <row r="5" spans="1:16383" ht="31.5" customHeight="1">
      <c r="A5" s="104"/>
      <c r="B5" s="103" t="str">
        <f>IFERROR(VLOOKUP(D5,DB!A:K,11,0),"")</f>
        <v/>
      </c>
      <c r="C5" s="105"/>
      <c r="D5" s="103"/>
      <c r="E5" s="106"/>
      <c r="F5" s="107"/>
      <c r="G5" s="77">
        <f ca="1">IFERROR(NOW()-F5,"-")</f>
        <v>45962.386916550924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45962.386916550924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45962.386916550924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45962.386916550924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45962.386916550924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45962.386916550924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45962.386916550924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45962.386916550924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45962.386916550924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45962.386916550924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45962.386916550924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45962.386916550924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45962.386916550924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45962.386916550924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45962.386916550924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45962.386916550924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45962.386916550924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45962.386916550924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45962.386916550924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45962.386916550924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45962.386916550924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45962.386916550924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45962.386916550924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45962.386916550924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45962.386916550924</v>
      </c>
      <c r="H29" s="107"/>
      <c r="I29" s="103" t="str">
        <f>IFERROR(VLOOKUP(D29,DB!A:F,6,0),"")</f>
        <v/>
      </c>
      <c r="J29" s="102" t="str">
        <f>IFERROR(VLOOKUP(D29,DB!A:G,7,0),"")</f>
        <v/>
      </c>
      <c r="K29" s="108"/>
      <c r="L29" s="109" t="str">
        <f>IFERROR(VLOOKUP(D29,DB!A:I,9,0),"")</f>
        <v/>
      </c>
    </row>
  </sheetData>
  <dataValidations count="2">
    <dataValidation allowBlank="1" showInputMessage="1" showErrorMessage="1" sqref="E1" xr:uid="{380493DB-286A-4683-AF55-C78F04945A49}"/>
    <dataValidation type="list" allowBlank="1" showInputMessage="1" showErrorMessage="1" sqref="E2:E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2025-11-01T06:17:26Z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